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355" windowHeight="7170" tabRatio="708" activeTab="0"/>
  </bookViews>
  <sheets>
    <sheet name="14.1" sheetId="1" r:id="rId1"/>
    <sheet name="Fig14.2" sheetId="2" r:id="rId2"/>
    <sheet name="Fig14.3" sheetId="3" r:id="rId3"/>
    <sheet name="Fig14.6" sheetId="4" r:id="rId4"/>
  </sheets>
  <definedNames>
    <definedName name="param_extinc" localSheetId="0" hidden="1">0.5</definedName>
    <definedName name="param_iisbnd" localSheetId="0" hidden="1">0</definedName>
    <definedName name="param_nsfeas" localSheetId="0" hidden="1">0</definedName>
    <definedName name="solver_adj" localSheetId="0" hidden="1">'14.1'!$B$15:$M$15</definedName>
    <definedName name="solver_adj_ob" localSheetId="0" hidden="1">0</definedName>
    <definedName name="solver_cha" localSheetId="0" hidden="1">0</definedName>
    <definedName name="solver_chc1" localSheetId="0" hidden="1">0</definedName>
    <definedName name="solver_chn" localSheetId="0" hidden="1">4</definedName>
    <definedName name="solver_chp1" localSheetId="0" hidden="1">0</definedName>
    <definedName name="solver_cht" localSheetId="0" hidden="1">0</definedName>
    <definedName name="solver_cir1" localSheetId="0" hidden="1">1</definedName>
    <definedName name="solver_con" localSheetId="0" hidden="1">" "</definedName>
    <definedName name="solver_con1" localSheetId="0" hidden="1">" "</definedName>
    <definedName name="solver_cvg" localSheetId="0" hidden="1">0.0001</definedName>
    <definedName name="solver_dia" localSheetId="0" hidden="1">5</definedName>
    <definedName name="solver_eng" localSheetId="0" hidden="1">3</definedName>
    <definedName name="solver_fns" localSheetId="0" hidden="1">0</definedName>
    <definedName name="solver_iao" localSheetId="0" hidden="1">0</definedName>
    <definedName name="solver_int" localSheetId="0" hidden="1">0</definedName>
    <definedName name="solver_irs" localSheetId="0" hidden="1">0</definedName>
    <definedName name="solver_ism" localSheetId="0" hidden="1">0</definedName>
    <definedName name="solver_itr" localSheetId="0" hidden="1">2147483647</definedName>
    <definedName name="solver_lhs_ob1" localSheetId="0" hidden="1">0</definedName>
    <definedName name="solver_lhs1" localSheetId="0" hidden="1">'14.1'!$B$15:$M$15</definedName>
    <definedName name="solver_lin" localSheetId="0" hidden="1">2</definedName>
    <definedName name="solver_loc" localSheetId="0" hidden="1">4</definedName>
    <definedName name="solver_mda" localSheetId="0" hidden="1">4</definedName>
    <definedName name="solver_mip" localSheetId="0" hidden="1">2147483647</definedName>
    <definedName name="solver_mni" localSheetId="0" hidden="1">10</definedName>
    <definedName name="solver_mod" localSheetId="0" hidden="1">3</definedName>
    <definedName name="solver_mrt" localSheetId="0" hidden="1">0.075</definedName>
    <definedName name="solver_neg" localSheetId="0" hidden="1">0</definedName>
    <definedName name="solver_nod" localSheetId="0" hidden="1">2147483647</definedName>
    <definedName name="solver_ntr" localSheetId="0" hidden="1">0</definedName>
    <definedName name="solver_num" localSheetId="0" hidden="1">1</definedName>
    <definedName name="solver_obc" localSheetId="0" hidden="1">0</definedName>
    <definedName name="solver_obp" localSheetId="0" hidden="1">0</definedName>
    <definedName name="solver_opt" localSheetId="0" hidden="1">'14.1'!$N$15</definedName>
    <definedName name="solver_opt_ob" localSheetId="0" hidden="1">1</definedName>
    <definedName name="solver_pre" localSheetId="0" hidden="1">0.000001</definedName>
    <definedName name="solver_psi" localSheetId="0" hidden="1">0</definedName>
    <definedName name="solver_rbv" localSheetId="0" hidden="1">1</definedName>
    <definedName name="solver_rdp" localSheetId="0" hidden="1">0</definedName>
    <definedName name="solver_rel1" localSheetId="0" hidden="1">6</definedName>
    <definedName name="solver_rep" localSheetId="0" hidden="1">0</definedName>
    <definedName name="solver_rhs1" localSheetId="0" hidden="1">alldifferent</definedName>
    <definedName name="solver_rlx" localSheetId="0" hidden="1">0</definedName>
    <definedName name="solver_rsd" localSheetId="0" hidden="1">0</definedName>
    <definedName name="solver_rtr" localSheetId="0" hidden="1">0</definedName>
    <definedName name="solver_rxc1" localSheetId="0" hidden="1">1</definedName>
    <definedName name="solver_rxv" localSheetId="0" hidden="1">1</definedName>
    <definedName name="solver_scl" localSheetId="0" hidden="1">0</definedName>
    <definedName name="solver_sel" localSheetId="0" hidden="1">1</definedName>
    <definedName name="solver_sho" localSheetId="0" hidden="1">0</definedName>
    <definedName name="solver_slv" localSheetId="0" hidden="1">0</definedName>
    <definedName name="solver_slvu" localSheetId="0" hidden="1">0</definedName>
    <definedName name="solver_ssz" localSheetId="0" hidden="1">50</definedName>
    <definedName name="solver_tim" localSheetId="0" hidden="1">30</definedName>
    <definedName name="solver_tol" localSheetId="0" hidden="1">0</definedName>
    <definedName name="solver_typ" localSheetId="0" hidden="1">2</definedName>
    <definedName name="solver_umod" localSheetId="0" hidden="1">1</definedName>
    <definedName name="solver_urs" localSheetId="0" hidden="1">0</definedName>
    <definedName name="solver_val" localSheetId="0" hidden="1">0</definedName>
    <definedName name="solver_var" localSheetId="0" hidden="1">" "</definedName>
    <definedName name="solver_ver" localSheetId="0" hidden="1">9</definedName>
    <definedName name="solver_vir" localSheetId="0" hidden="1">1</definedName>
    <definedName name="solver_vol" localSheetId="0" hidden="1">0</definedName>
    <definedName name="solver_vst" localSheetId="0" hidden="1">0</definedName>
  </definedNames>
  <calcPr fullCalcOnLoad="1"/>
</workbook>
</file>

<file path=xl/sharedStrings.xml><?xml version="1.0" encoding="utf-8"?>
<sst xmlns="http://schemas.openxmlformats.org/spreadsheetml/2006/main" count="88" uniqueCount="57">
  <si>
    <t>machine 1</t>
  </si>
  <si>
    <t>machine 2</t>
  </si>
  <si>
    <t xml:space="preserve"> </t>
  </si>
  <si>
    <t>machine 3</t>
  </si>
  <si>
    <t>job 1</t>
  </si>
  <si>
    <t>job 2</t>
  </si>
  <si>
    <t>job 3</t>
  </si>
  <si>
    <t>job 4</t>
  </si>
  <si>
    <r>
      <t xml:space="preserve">Figure 14.3. </t>
    </r>
    <r>
      <rPr>
        <sz val="12"/>
        <rFont val="Times New Roman"/>
        <family val="1"/>
      </rPr>
      <t>Two views of a feasible schedule for Example 14.1.</t>
    </r>
  </si>
  <si>
    <t>(a)</t>
  </si>
  <si>
    <t>(b)</t>
  </si>
  <si>
    <t>(c)</t>
  </si>
  <si>
    <t>(d)</t>
  </si>
  <si>
    <r>
      <t>Figure 14.6.</t>
    </r>
    <r>
      <rPr>
        <sz val="12"/>
        <rFont val="Times New Roman"/>
        <family val="1"/>
      </rPr>
      <t xml:space="preserve"> Four feasible schedules for Example 14.1.</t>
    </r>
  </si>
  <si>
    <r>
      <t xml:space="preserve">Figure 14.2. </t>
    </r>
    <r>
      <rPr>
        <sz val="12"/>
        <rFont val="Times New Roman"/>
        <family val="1"/>
      </rPr>
      <t>Job and machine requirements in Example 14.1.</t>
    </r>
  </si>
  <si>
    <t>Example 14.1</t>
  </si>
  <si>
    <t>job</t>
  </si>
  <si>
    <t>opn 1</t>
  </si>
  <si>
    <t>opn 2</t>
  </si>
  <si>
    <t>opn 3</t>
  </si>
  <si>
    <t>time 1</t>
  </si>
  <si>
    <t>time 2</t>
  </si>
  <si>
    <t>time 3</t>
  </si>
  <si>
    <t>Machine Routings</t>
  </si>
  <si>
    <t>Processing Times</t>
  </si>
  <si>
    <t>Time</t>
  </si>
  <si>
    <t>Opn</t>
  </si>
  <si>
    <t>JobOp</t>
  </si>
  <si>
    <t xml:space="preserve">Job </t>
  </si>
  <si>
    <t>Mch</t>
  </si>
  <si>
    <t>Finish</t>
  </si>
  <si>
    <t>Sequence</t>
  </si>
  <si>
    <t>Start</t>
  </si>
  <si>
    <t>Run Time</t>
  </si>
  <si>
    <t>Mch based</t>
  </si>
  <si>
    <t>0 if feasible</t>
  </si>
  <si>
    <t>True Start</t>
  </si>
  <si>
    <t>Mch start</t>
  </si>
  <si>
    <t>Job</t>
  </si>
  <si>
    <t>Op start</t>
  </si>
  <si>
    <t>Max</t>
  </si>
  <si>
    <t>Fin</t>
  </si>
  <si>
    <t>Job based</t>
  </si>
  <si>
    <t>Makespan</t>
  </si>
  <si>
    <t>The individual operations</t>
  </si>
  <si>
    <t>are numbered 1-12.</t>
  </si>
  <si>
    <t>This is a list schedule.</t>
  </si>
  <si>
    <t>Precedence-feasible conditions</t>
  </si>
  <si>
    <t>Machine-based</t>
  </si>
  <si>
    <t xml:space="preserve">   calculations</t>
  </si>
  <si>
    <t>Operation-based</t>
  </si>
  <si>
    <t>Operation No.</t>
  </si>
  <si>
    <t>Mch 1</t>
  </si>
  <si>
    <t>Mch 2</t>
  </si>
  <si>
    <t>Mch 3</t>
  </si>
  <si>
    <t>Mch 4</t>
  </si>
  <si>
    <t>Machine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</si>
</sst>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 horizontal="center"/>
    </xf>
    <xf numFmtId="0" fontId="8" fillId="32" borderId="18" xfId="0" applyFont="1" applyFill="1" applyBorder="1" applyAlignment="1">
      <alignment/>
    </xf>
    <xf numFmtId="0" fontId="8" fillId="32" borderId="19" xfId="0" applyFont="1" applyFill="1" applyBorder="1" applyAlignment="1">
      <alignment/>
    </xf>
    <xf numFmtId="0" fontId="8" fillId="32" borderId="20" xfId="0" applyFont="1" applyFill="1" applyBorder="1" applyAlignment="1">
      <alignment/>
    </xf>
    <xf numFmtId="0" fontId="8" fillId="32" borderId="2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8" fillId="3" borderId="16" xfId="0" applyFont="1" applyFill="1" applyBorder="1" applyAlignment="1">
      <alignment/>
    </xf>
    <xf numFmtId="0" fontId="8" fillId="4" borderId="0" xfId="0" applyFont="1" applyFill="1" applyAlignment="1">
      <alignment horizontal="center"/>
    </xf>
    <xf numFmtId="0" fontId="8" fillId="4" borderId="11" xfId="0" applyFont="1" applyFill="1" applyBorder="1" applyAlignment="1">
      <alignment/>
    </xf>
    <xf numFmtId="0" fontId="8" fillId="4" borderId="0" xfId="0" applyFont="1" applyFill="1" applyAlignment="1">
      <alignment/>
    </xf>
    <xf numFmtId="0" fontId="8" fillId="4" borderId="0" xfId="0" applyFont="1" applyFill="1" applyBorder="1" applyAlignment="1">
      <alignment/>
    </xf>
    <xf numFmtId="0" fontId="8" fillId="4" borderId="16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8" fillId="5" borderId="13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8" fillId="5" borderId="14" xfId="0" applyFont="1" applyFill="1" applyBorder="1" applyAlignment="1">
      <alignment/>
    </xf>
    <xf numFmtId="0" fontId="8" fillId="5" borderId="15" xfId="0" applyFont="1" applyFill="1" applyBorder="1" applyAlignment="1">
      <alignment/>
    </xf>
    <xf numFmtId="0" fontId="8" fillId="5" borderId="16" xfId="0" applyFont="1" applyFill="1" applyBorder="1" applyAlignment="1">
      <alignment/>
    </xf>
    <xf numFmtId="0" fontId="8" fillId="5" borderId="17" xfId="0" applyFont="1" applyFill="1" applyBorder="1" applyAlignment="1">
      <alignment/>
    </xf>
    <xf numFmtId="0" fontId="8" fillId="5" borderId="21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4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20</xdr:col>
      <xdr:colOff>238125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847725" y="242887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847725" y="2105025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20</xdr:col>
      <xdr:colOff>238125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847725" y="275272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20</xdr:col>
      <xdr:colOff>238125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" y="145732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20</xdr:col>
      <xdr:colOff>238125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847725" y="80962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847725" y="485775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20</xdr:col>
      <xdr:colOff>238125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847725" y="113347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76200</xdr:rowOff>
    </xdr:from>
    <xdr:to>
      <xdr:col>4</xdr:col>
      <xdr:colOff>0</xdr:colOff>
      <xdr:row>15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343025" y="218122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212</a:t>
          </a:r>
        </a:p>
      </xdr:txBody>
    </xdr:sp>
    <xdr:clientData/>
  </xdr:twoCellAnchor>
  <xdr:twoCellAnchor>
    <xdr:from>
      <xdr:col>5</xdr:col>
      <xdr:colOff>0</xdr:colOff>
      <xdr:row>11</xdr:row>
      <xdr:rowOff>76200</xdr:rowOff>
    </xdr:from>
    <xdr:to>
      <xdr:col>9</xdr:col>
      <xdr:colOff>0</xdr:colOff>
      <xdr:row>13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838325" y="1857375"/>
          <a:ext cx="990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221</a:t>
          </a:r>
        </a:p>
      </xdr:txBody>
    </xdr:sp>
    <xdr:clientData/>
  </xdr:twoCellAnchor>
  <xdr:twoCellAnchor>
    <xdr:from>
      <xdr:col>1</xdr:col>
      <xdr:colOff>0</xdr:colOff>
      <xdr:row>11</xdr:row>
      <xdr:rowOff>76200</xdr:rowOff>
    </xdr:from>
    <xdr:to>
      <xdr:col>5</xdr:col>
      <xdr:colOff>0</xdr:colOff>
      <xdr:row>13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847725" y="1857375"/>
          <a:ext cx="990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111</a:t>
          </a:r>
        </a:p>
      </xdr:txBody>
    </xdr:sp>
    <xdr:clientData/>
  </xdr:twoCellAnchor>
  <xdr:twoCellAnchor>
    <xdr:from>
      <xdr:col>12</xdr:col>
      <xdr:colOff>0</xdr:colOff>
      <xdr:row>11</xdr:row>
      <xdr:rowOff>76200</xdr:rowOff>
    </xdr:from>
    <xdr:to>
      <xdr:col>13</xdr:col>
      <xdr:colOff>0</xdr:colOff>
      <xdr:row>13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571875" y="185737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431</a:t>
          </a:r>
        </a:p>
      </xdr:txBody>
    </xdr:sp>
    <xdr:clientData/>
  </xdr:twoCellAnchor>
  <xdr:twoCellAnchor>
    <xdr:from>
      <xdr:col>9</xdr:col>
      <xdr:colOff>0</xdr:colOff>
      <xdr:row>11</xdr:row>
      <xdr:rowOff>76200</xdr:rowOff>
    </xdr:from>
    <xdr:to>
      <xdr:col>12</xdr:col>
      <xdr:colOff>0</xdr:colOff>
      <xdr:row>13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28925" y="1857375"/>
          <a:ext cx="742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331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847725" y="17811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>
          <a:off x="847725" y="1619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76200</xdr:rowOff>
    </xdr:from>
    <xdr:to>
      <xdr:col>9</xdr:col>
      <xdr:colOff>0</xdr:colOff>
      <xdr:row>15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2085975" y="2181225"/>
          <a:ext cx="742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412</a:t>
          </a:r>
        </a:p>
      </xdr:txBody>
    </xdr:sp>
    <xdr:clientData/>
  </xdr:twoCellAnchor>
  <xdr:twoCellAnchor>
    <xdr:from>
      <xdr:col>4</xdr:col>
      <xdr:colOff>0</xdr:colOff>
      <xdr:row>13</xdr:row>
      <xdr:rowOff>76200</xdr:rowOff>
    </xdr:from>
    <xdr:to>
      <xdr:col>6</xdr:col>
      <xdr:colOff>0</xdr:colOff>
      <xdr:row>15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590675" y="2181225"/>
          <a:ext cx="495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322</a:t>
          </a:r>
        </a:p>
      </xdr:txBody>
    </xdr:sp>
    <xdr:clientData/>
  </xdr:twoCellAnchor>
  <xdr:twoCellAnchor>
    <xdr:from>
      <xdr:col>1</xdr:col>
      <xdr:colOff>0</xdr:colOff>
      <xdr:row>13</xdr:row>
      <xdr:rowOff>76200</xdr:rowOff>
    </xdr:from>
    <xdr:to>
      <xdr:col>3</xdr:col>
      <xdr:colOff>0</xdr:colOff>
      <xdr:row>15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847725" y="2181225"/>
          <a:ext cx="495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122</a:t>
          </a:r>
        </a:p>
      </xdr:txBody>
    </xdr:sp>
    <xdr:clientData/>
  </xdr:twoCellAnchor>
  <xdr:twoCellAnchor>
    <xdr:from>
      <xdr:col>7</xdr:col>
      <xdr:colOff>0</xdr:colOff>
      <xdr:row>15</xdr:row>
      <xdr:rowOff>76200</xdr:rowOff>
    </xdr:from>
    <xdr:to>
      <xdr:col>10</xdr:col>
      <xdr:colOff>0</xdr:colOff>
      <xdr:row>17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333625" y="2505075"/>
          <a:ext cx="742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313</a:t>
          </a:r>
        </a:p>
      </xdr:txBody>
    </xdr:sp>
    <xdr:clientData/>
  </xdr:twoCellAnchor>
  <xdr:twoCellAnchor>
    <xdr:from>
      <xdr:col>10</xdr:col>
      <xdr:colOff>0</xdr:colOff>
      <xdr:row>15</xdr:row>
      <xdr:rowOff>76200</xdr:rowOff>
    </xdr:from>
    <xdr:to>
      <xdr:col>13</xdr:col>
      <xdr:colOff>0</xdr:colOff>
      <xdr:row>17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076575" y="2505075"/>
          <a:ext cx="742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423</a:t>
          </a:r>
        </a:p>
      </xdr:txBody>
    </xdr:sp>
    <xdr:clientData/>
  </xdr:twoCellAnchor>
  <xdr:twoCellAnchor>
    <xdr:from>
      <xdr:col>3</xdr:col>
      <xdr:colOff>0</xdr:colOff>
      <xdr:row>15</xdr:row>
      <xdr:rowOff>76200</xdr:rowOff>
    </xdr:from>
    <xdr:to>
      <xdr:col>7</xdr:col>
      <xdr:colOff>0</xdr:colOff>
      <xdr:row>17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343025" y="2505075"/>
          <a:ext cx="990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233</a:t>
          </a:r>
        </a:p>
      </xdr:txBody>
    </xdr:sp>
    <xdr:clientData/>
  </xdr:twoCellAnchor>
  <xdr:twoCellAnchor>
    <xdr:from>
      <xdr:col>1</xdr:col>
      <xdr:colOff>0</xdr:colOff>
      <xdr:row>15</xdr:row>
      <xdr:rowOff>76200</xdr:rowOff>
    </xdr:from>
    <xdr:to>
      <xdr:col>3</xdr:col>
      <xdr:colOff>0</xdr:colOff>
      <xdr:row>17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847725" y="2505075"/>
          <a:ext cx="495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133</a:t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2</xdr:col>
      <xdr:colOff>0</xdr:colOff>
      <xdr:row>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847725" y="56197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0</xdr:colOff>
      <xdr:row>3</xdr:row>
      <xdr:rowOff>76200</xdr:rowOff>
    </xdr:from>
    <xdr:to>
      <xdr:col>6</xdr:col>
      <xdr:colOff>0</xdr:colOff>
      <xdr:row>5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095375" y="561975"/>
          <a:ext cx="990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221</a:t>
          </a:r>
        </a:p>
      </xdr:txBody>
    </xdr:sp>
    <xdr:clientData/>
  </xdr:twoCellAnchor>
  <xdr:twoCellAnchor>
    <xdr:from>
      <xdr:col>1</xdr:col>
      <xdr:colOff>0</xdr:colOff>
      <xdr:row>1</xdr:row>
      <xdr:rowOff>76200</xdr:rowOff>
    </xdr:from>
    <xdr:to>
      <xdr:col>5</xdr:col>
      <xdr:colOff>0</xdr:colOff>
      <xdr:row>3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847725" y="238125"/>
          <a:ext cx="990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111</a:t>
          </a:r>
        </a:p>
      </xdr:txBody>
    </xdr:sp>
    <xdr:clientData/>
  </xdr:twoCellAnchor>
  <xdr:twoCellAnchor>
    <xdr:from>
      <xdr:col>7</xdr:col>
      <xdr:colOff>0</xdr:colOff>
      <xdr:row>7</xdr:row>
      <xdr:rowOff>76200</xdr:rowOff>
    </xdr:from>
    <xdr:to>
      <xdr:col>8</xdr:col>
      <xdr:colOff>0</xdr:colOff>
      <xdr:row>9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2333625" y="120967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431</a:t>
          </a:r>
        </a:p>
      </xdr:txBody>
    </xdr:sp>
    <xdr:clientData/>
  </xdr:twoCellAnchor>
  <xdr:twoCellAnchor>
    <xdr:from>
      <xdr:col>6</xdr:col>
      <xdr:colOff>0</xdr:colOff>
      <xdr:row>5</xdr:row>
      <xdr:rowOff>76200</xdr:rowOff>
    </xdr:from>
    <xdr:to>
      <xdr:col>9</xdr:col>
      <xdr:colOff>0</xdr:colOff>
      <xdr:row>7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2085975" y="885825"/>
          <a:ext cx="742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331</a:t>
          </a:r>
        </a:p>
      </xdr:txBody>
    </xdr:sp>
    <xdr:clientData/>
  </xdr:twoCellAnchor>
  <xdr:twoCellAnchor>
    <xdr:from>
      <xdr:col>1</xdr:col>
      <xdr:colOff>0</xdr:colOff>
      <xdr:row>7</xdr:row>
      <xdr:rowOff>76200</xdr:rowOff>
    </xdr:from>
    <xdr:to>
      <xdr:col>4</xdr:col>
      <xdr:colOff>0</xdr:colOff>
      <xdr:row>9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847725" y="1209675"/>
          <a:ext cx="742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412</a:t>
          </a:r>
        </a:p>
      </xdr:txBody>
    </xdr:sp>
    <xdr:clientData/>
  </xdr:twoCellAnchor>
  <xdr:twoCellAnchor>
    <xdr:from>
      <xdr:col>4</xdr:col>
      <xdr:colOff>0</xdr:colOff>
      <xdr:row>5</xdr:row>
      <xdr:rowOff>76200</xdr:rowOff>
    </xdr:from>
    <xdr:to>
      <xdr:col>6</xdr:col>
      <xdr:colOff>0</xdr:colOff>
      <xdr:row>7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1590675" y="885825"/>
          <a:ext cx="495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322</a:t>
          </a:r>
        </a:p>
      </xdr:txBody>
    </xdr:sp>
    <xdr:clientData/>
  </xdr:twoCellAnchor>
  <xdr:twoCellAnchor>
    <xdr:from>
      <xdr:col>5</xdr:col>
      <xdr:colOff>0</xdr:colOff>
      <xdr:row>1</xdr:row>
      <xdr:rowOff>76200</xdr:rowOff>
    </xdr:from>
    <xdr:to>
      <xdr:col>7</xdr:col>
      <xdr:colOff>0</xdr:colOff>
      <xdr:row>3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1838325" y="238125"/>
          <a:ext cx="495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122</a:t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4</xdr:col>
      <xdr:colOff>0</xdr:colOff>
      <xdr:row>7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847725" y="885825"/>
          <a:ext cx="742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313</a:t>
          </a:r>
        </a:p>
      </xdr:txBody>
    </xdr:sp>
    <xdr:clientData/>
  </xdr:twoCellAnchor>
  <xdr:twoCellAnchor>
    <xdr:from>
      <xdr:col>4</xdr:col>
      <xdr:colOff>0</xdr:colOff>
      <xdr:row>7</xdr:row>
      <xdr:rowOff>76200</xdr:rowOff>
    </xdr:from>
    <xdr:to>
      <xdr:col>7</xdr:col>
      <xdr:colOff>0</xdr:colOff>
      <xdr:row>9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1590675" y="1209675"/>
          <a:ext cx="742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423</a:t>
          </a:r>
        </a:p>
      </xdr:txBody>
    </xdr:sp>
    <xdr:clientData/>
  </xdr:twoCellAnchor>
  <xdr:twoCellAnchor>
    <xdr:from>
      <xdr:col>6</xdr:col>
      <xdr:colOff>0</xdr:colOff>
      <xdr:row>3</xdr:row>
      <xdr:rowOff>76200</xdr:rowOff>
    </xdr:from>
    <xdr:to>
      <xdr:col>10</xdr:col>
      <xdr:colOff>0</xdr:colOff>
      <xdr:row>5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2085975" y="561975"/>
          <a:ext cx="990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233</a:t>
          </a:r>
        </a:p>
      </xdr:txBody>
    </xdr:sp>
    <xdr:clientData/>
  </xdr:twoCellAnchor>
  <xdr:twoCellAnchor>
    <xdr:from>
      <xdr:col>7</xdr:col>
      <xdr:colOff>0</xdr:colOff>
      <xdr:row>1</xdr:row>
      <xdr:rowOff>76200</xdr:rowOff>
    </xdr:from>
    <xdr:to>
      <xdr:col>9</xdr:col>
      <xdr:colOff>0</xdr:colOff>
      <xdr:row>3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2333625" y="238125"/>
          <a:ext cx="495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20</xdr:col>
      <xdr:colOff>238125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847725" y="80962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>
          <a:off x="847725" y="485775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20</xdr:col>
      <xdr:colOff>238125</xdr:colOff>
      <xdr:row>7</xdr:row>
      <xdr:rowOff>0</xdr:rowOff>
    </xdr:to>
    <xdr:sp>
      <xdr:nvSpPr>
        <xdr:cNvPr id="3" name="Line 48"/>
        <xdr:cNvSpPr>
          <a:spLocks/>
        </xdr:cNvSpPr>
      </xdr:nvSpPr>
      <xdr:spPr>
        <a:xfrm>
          <a:off x="847725" y="113347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20</xdr:col>
      <xdr:colOff>238125</xdr:colOff>
      <xdr:row>17</xdr:row>
      <xdr:rowOff>0</xdr:rowOff>
    </xdr:to>
    <xdr:sp>
      <xdr:nvSpPr>
        <xdr:cNvPr id="4" name="Line 49"/>
        <xdr:cNvSpPr>
          <a:spLocks/>
        </xdr:cNvSpPr>
      </xdr:nvSpPr>
      <xdr:spPr>
        <a:xfrm>
          <a:off x="847725" y="275272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20</xdr:col>
      <xdr:colOff>238125</xdr:colOff>
      <xdr:row>13</xdr:row>
      <xdr:rowOff>0</xdr:rowOff>
    </xdr:to>
    <xdr:sp>
      <xdr:nvSpPr>
        <xdr:cNvPr id="5" name="Line 61"/>
        <xdr:cNvSpPr>
          <a:spLocks/>
        </xdr:cNvSpPr>
      </xdr:nvSpPr>
      <xdr:spPr>
        <a:xfrm>
          <a:off x="847725" y="210502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6" name="Line 62"/>
        <xdr:cNvSpPr>
          <a:spLocks/>
        </xdr:cNvSpPr>
      </xdr:nvSpPr>
      <xdr:spPr>
        <a:xfrm>
          <a:off x="847725" y="1781175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20</xdr:col>
      <xdr:colOff>238125</xdr:colOff>
      <xdr:row>15</xdr:row>
      <xdr:rowOff>0</xdr:rowOff>
    </xdr:to>
    <xdr:sp>
      <xdr:nvSpPr>
        <xdr:cNvPr id="7" name="Line 63"/>
        <xdr:cNvSpPr>
          <a:spLocks/>
        </xdr:cNvSpPr>
      </xdr:nvSpPr>
      <xdr:spPr>
        <a:xfrm>
          <a:off x="847725" y="242887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76200</xdr:rowOff>
    </xdr:from>
    <xdr:to>
      <xdr:col>5</xdr:col>
      <xdr:colOff>0</xdr:colOff>
      <xdr:row>5</xdr:row>
      <xdr:rowOff>0</xdr:rowOff>
    </xdr:to>
    <xdr:sp>
      <xdr:nvSpPr>
        <xdr:cNvPr id="8" name="Rectangle 66"/>
        <xdr:cNvSpPr>
          <a:spLocks/>
        </xdr:cNvSpPr>
      </xdr:nvSpPr>
      <xdr:spPr>
        <a:xfrm>
          <a:off x="1590675" y="56197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212</a:t>
          </a:r>
        </a:p>
      </xdr:txBody>
    </xdr:sp>
    <xdr:clientData/>
  </xdr:twoCellAnchor>
  <xdr:twoCellAnchor>
    <xdr:from>
      <xdr:col>5</xdr:col>
      <xdr:colOff>0</xdr:colOff>
      <xdr:row>1</xdr:row>
      <xdr:rowOff>76200</xdr:rowOff>
    </xdr:from>
    <xdr:to>
      <xdr:col>9</xdr:col>
      <xdr:colOff>0</xdr:colOff>
      <xdr:row>3</xdr:row>
      <xdr:rowOff>0</xdr:rowOff>
    </xdr:to>
    <xdr:sp>
      <xdr:nvSpPr>
        <xdr:cNvPr id="9" name="Rectangle 67"/>
        <xdr:cNvSpPr>
          <a:spLocks/>
        </xdr:cNvSpPr>
      </xdr:nvSpPr>
      <xdr:spPr>
        <a:xfrm>
          <a:off x="1838325" y="238125"/>
          <a:ext cx="990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221</a:t>
          </a:r>
        </a:p>
      </xdr:txBody>
    </xdr:sp>
    <xdr:clientData/>
  </xdr:twoCellAnchor>
  <xdr:twoCellAnchor>
    <xdr:from>
      <xdr:col>1</xdr:col>
      <xdr:colOff>0</xdr:colOff>
      <xdr:row>1</xdr:row>
      <xdr:rowOff>76200</xdr:rowOff>
    </xdr:from>
    <xdr:to>
      <xdr:col>5</xdr:col>
      <xdr:colOff>0</xdr:colOff>
      <xdr:row>3</xdr:row>
      <xdr:rowOff>0</xdr:rowOff>
    </xdr:to>
    <xdr:sp>
      <xdr:nvSpPr>
        <xdr:cNvPr id="10" name="Rectangle 68"/>
        <xdr:cNvSpPr>
          <a:spLocks/>
        </xdr:cNvSpPr>
      </xdr:nvSpPr>
      <xdr:spPr>
        <a:xfrm>
          <a:off x="847725" y="238125"/>
          <a:ext cx="990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111</a:t>
          </a:r>
        </a:p>
      </xdr:txBody>
    </xdr:sp>
    <xdr:clientData/>
  </xdr:twoCellAnchor>
  <xdr:twoCellAnchor>
    <xdr:from>
      <xdr:col>12</xdr:col>
      <xdr:colOff>0</xdr:colOff>
      <xdr:row>1</xdr:row>
      <xdr:rowOff>76200</xdr:rowOff>
    </xdr:from>
    <xdr:to>
      <xdr:col>13</xdr:col>
      <xdr:colOff>0</xdr:colOff>
      <xdr:row>3</xdr:row>
      <xdr:rowOff>0</xdr:rowOff>
    </xdr:to>
    <xdr:sp>
      <xdr:nvSpPr>
        <xdr:cNvPr id="11" name="Rectangle 69"/>
        <xdr:cNvSpPr>
          <a:spLocks/>
        </xdr:cNvSpPr>
      </xdr:nvSpPr>
      <xdr:spPr>
        <a:xfrm>
          <a:off x="3571875" y="23812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431</a:t>
          </a:r>
        </a:p>
      </xdr:txBody>
    </xdr:sp>
    <xdr:clientData/>
  </xdr:twoCellAnchor>
  <xdr:twoCellAnchor>
    <xdr:from>
      <xdr:col>9</xdr:col>
      <xdr:colOff>0</xdr:colOff>
      <xdr:row>1</xdr:row>
      <xdr:rowOff>76200</xdr:rowOff>
    </xdr:from>
    <xdr:to>
      <xdr:col>12</xdr:col>
      <xdr:colOff>0</xdr:colOff>
      <xdr:row>3</xdr:row>
      <xdr:rowOff>0</xdr:rowOff>
    </xdr:to>
    <xdr:sp>
      <xdr:nvSpPr>
        <xdr:cNvPr id="12" name="Rectangle 70"/>
        <xdr:cNvSpPr>
          <a:spLocks/>
        </xdr:cNvSpPr>
      </xdr:nvSpPr>
      <xdr:spPr>
        <a:xfrm>
          <a:off x="2828925" y="238125"/>
          <a:ext cx="742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331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7</xdr:row>
      <xdr:rowOff>0</xdr:rowOff>
    </xdr:to>
    <xdr:sp>
      <xdr:nvSpPr>
        <xdr:cNvPr id="13" name="Line 71"/>
        <xdr:cNvSpPr>
          <a:spLocks/>
        </xdr:cNvSpPr>
      </xdr:nvSpPr>
      <xdr:spPr>
        <a:xfrm>
          <a:off x="847725" y="1619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17</xdr:row>
      <xdr:rowOff>0</xdr:rowOff>
    </xdr:to>
    <xdr:sp>
      <xdr:nvSpPr>
        <xdr:cNvPr id="14" name="Line 72"/>
        <xdr:cNvSpPr>
          <a:spLocks/>
        </xdr:cNvSpPr>
      </xdr:nvSpPr>
      <xdr:spPr>
        <a:xfrm>
          <a:off x="847725" y="14573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4</xdr:col>
      <xdr:colOff>0</xdr:colOff>
      <xdr:row>5</xdr:row>
      <xdr:rowOff>0</xdr:rowOff>
    </xdr:to>
    <xdr:sp>
      <xdr:nvSpPr>
        <xdr:cNvPr id="15" name="Rectangle 73"/>
        <xdr:cNvSpPr>
          <a:spLocks/>
        </xdr:cNvSpPr>
      </xdr:nvSpPr>
      <xdr:spPr>
        <a:xfrm>
          <a:off x="847725" y="561975"/>
          <a:ext cx="742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412</a:t>
          </a:r>
        </a:p>
      </xdr:txBody>
    </xdr:sp>
    <xdr:clientData/>
  </xdr:twoCellAnchor>
  <xdr:twoCellAnchor>
    <xdr:from>
      <xdr:col>5</xdr:col>
      <xdr:colOff>0</xdr:colOff>
      <xdr:row>3</xdr:row>
      <xdr:rowOff>76200</xdr:rowOff>
    </xdr:from>
    <xdr:to>
      <xdr:col>7</xdr:col>
      <xdr:colOff>0</xdr:colOff>
      <xdr:row>5</xdr:row>
      <xdr:rowOff>0</xdr:rowOff>
    </xdr:to>
    <xdr:sp>
      <xdr:nvSpPr>
        <xdr:cNvPr id="16" name="Rectangle 74"/>
        <xdr:cNvSpPr>
          <a:spLocks/>
        </xdr:cNvSpPr>
      </xdr:nvSpPr>
      <xdr:spPr>
        <a:xfrm>
          <a:off x="1838325" y="561975"/>
          <a:ext cx="495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322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9</xdr:col>
      <xdr:colOff>0</xdr:colOff>
      <xdr:row>5</xdr:row>
      <xdr:rowOff>0</xdr:rowOff>
    </xdr:to>
    <xdr:sp>
      <xdr:nvSpPr>
        <xdr:cNvPr id="17" name="Rectangle 75"/>
        <xdr:cNvSpPr>
          <a:spLocks/>
        </xdr:cNvSpPr>
      </xdr:nvSpPr>
      <xdr:spPr>
        <a:xfrm>
          <a:off x="2333625" y="561975"/>
          <a:ext cx="495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122</a:t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4</xdr:col>
      <xdr:colOff>0</xdr:colOff>
      <xdr:row>7</xdr:row>
      <xdr:rowOff>0</xdr:rowOff>
    </xdr:to>
    <xdr:sp>
      <xdr:nvSpPr>
        <xdr:cNvPr id="18" name="Rectangle 76"/>
        <xdr:cNvSpPr>
          <a:spLocks/>
        </xdr:cNvSpPr>
      </xdr:nvSpPr>
      <xdr:spPr>
        <a:xfrm>
          <a:off x="847725" y="885825"/>
          <a:ext cx="742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313</a:t>
          </a:r>
        </a:p>
      </xdr:txBody>
    </xdr:sp>
    <xdr:clientData/>
  </xdr:twoCellAnchor>
  <xdr:twoCellAnchor>
    <xdr:from>
      <xdr:col>5</xdr:col>
      <xdr:colOff>0</xdr:colOff>
      <xdr:row>5</xdr:row>
      <xdr:rowOff>76200</xdr:rowOff>
    </xdr:from>
    <xdr:to>
      <xdr:col>8</xdr:col>
      <xdr:colOff>0</xdr:colOff>
      <xdr:row>7</xdr:row>
      <xdr:rowOff>0</xdr:rowOff>
    </xdr:to>
    <xdr:sp>
      <xdr:nvSpPr>
        <xdr:cNvPr id="19" name="Rectangle 77"/>
        <xdr:cNvSpPr>
          <a:spLocks/>
        </xdr:cNvSpPr>
      </xdr:nvSpPr>
      <xdr:spPr>
        <a:xfrm>
          <a:off x="1838325" y="885825"/>
          <a:ext cx="742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423</a:t>
          </a:r>
        </a:p>
      </xdr:txBody>
    </xdr:sp>
    <xdr:clientData/>
  </xdr:twoCellAnchor>
  <xdr:twoCellAnchor>
    <xdr:from>
      <xdr:col>9</xdr:col>
      <xdr:colOff>0</xdr:colOff>
      <xdr:row>5</xdr:row>
      <xdr:rowOff>76200</xdr:rowOff>
    </xdr:from>
    <xdr:to>
      <xdr:col>13</xdr:col>
      <xdr:colOff>0</xdr:colOff>
      <xdr:row>7</xdr:row>
      <xdr:rowOff>0</xdr:rowOff>
    </xdr:to>
    <xdr:sp>
      <xdr:nvSpPr>
        <xdr:cNvPr id="20" name="Rectangle 78"/>
        <xdr:cNvSpPr>
          <a:spLocks/>
        </xdr:cNvSpPr>
      </xdr:nvSpPr>
      <xdr:spPr>
        <a:xfrm>
          <a:off x="2828925" y="885825"/>
          <a:ext cx="990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233</a:t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15</xdr:col>
      <xdr:colOff>0</xdr:colOff>
      <xdr:row>7</xdr:row>
      <xdr:rowOff>0</xdr:rowOff>
    </xdr:to>
    <xdr:sp>
      <xdr:nvSpPr>
        <xdr:cNvPr id="21" name="Rectangle 79"/>
        <xdr:cNvSpPr>
          <a:spLocks/>
        </xdr:cNvSpPr>
      </xdr:nvSpPr>
      <xdr:spPr>
        <a:xfrm>
          <a:off x="3819525" y="885825"/>
          <a:ext cx="495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133</a:t>
          </a:r>
        </a:p>
      </xdr:txBody>
    </xdr:sp>
    <xdr:clientData/>
  </xdr:twoCellAnchor>
  <xdr:twoCellAnchor>
    <xdr:from>
      <xdr:col>4</xdr:col>
      <xdr:colOff>0</xdr:colOff>
      <xdr:row>11</xdr:row>
      <xdr:rowOff>76200</xdr:rowOff>
    </xdr:from>
    <xdr:to>
      <xdr:col>5</xdr:col>
      <xdr:colOff>0</xdr:colOff>
      <xdr:row>13</xdr:row>
      <xdr:rowOff>0</xdr:rowOff>
    </xdr:to>
    <xdr:sp>
      <xdr:nvSpPr>
        <xdr:cNvPr id="22" name="Rectangle 80"/>
        <xdr:cNvSpPr>
          <a:spLocks/>
        </xdr:cNvSpPr>
      </xdr:nvSpPr>
      <xdr:spPr>
        <a:xfrm>
          <a:off x="1590675" y="185737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212</a:t>
          </a:r>
        </a:p>
      </xdr:txBody>
    </xdr:sp>
    <xdr:clientData/>
  </xdr:twoCellAnchor>
  <xdr:twoCellAnchor>
    <xdr:from>
      <xdr:col>5</xdr:col>
      <xdr:colOff>0</xdr:colOff>
      <xdr:row>11</xdr:row>
      <xdr:rowOff>76200</xdr:rowOff>
    </xdr:from>
    <xdr:to>
      <xdr:col>9</xdr:col>
      <xdr:colOff>0</xdr:colOff>
      <xdr:row>13</xdr:row>
      <xdr:rowOff>0</xdr:rowOff>
    </xdr:to>
    <xdr:sp>
      <xdr:nvSpPr>
        <xdr:cNvPr id="23" name="Rectangle 81"/>
        <xdr:cNvSpPr>
          <a:spLocks/>
        </xdr:cNvSpPr>
      </xdr:nvSpPr>
      <xdr:spPr>
        <a:xfrm>
          <a:off x="1838325" y="1857375"/>
          <a:ext cx="990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221</a:t>
          </a:r>
        </a:p>
      </xdr:txBody>
    </xdr:sp>
    <xdr:clientData/>
  </xdr:twoCellAnchor>
  <xdr:twoCellAnchor>
    <xdr:from>
      <xdr:col>1</xdr:col>
      <xdr:colOff>0</xdr:colOff>
      <xdr:row>9</xdr:row>
      <xdr:rowOff>76200</xdr:rowOff>
    </xdr:from>
    <xdr:to>
      <xdr:col>5</xdr:col>
      <xdr:colOff>0</xdr:colOff>
      <xdr:row>11</xdr:row>
      <xdr:rowOff>0</xdr:rowOff>
    </xdr:to>
    <xdr:sp>
      <xdr:nvSpPr>
        <xdr:cNvPr id="24" name="Rectangle 82"/>
        <xdr:cNvSpPr>
          <a:spLocks/>
        </xdr:cNvSpPr>
      </xdr:nvSpPr>
      <xdr:spPr>
        <a:xfrm>
          <a:off x="847725" y="1533525"/>
          <a:ext cx="990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111</a:t>
          </a:r>
        </a:p>
      </xdr:txBody>
    </xdr:sp>
    <xdr:clientData/>
  </xdr:twoCellAnchor>
  <xdr:twoCellAnchor>
    <xdr:from>
      <xdr:col>12</xdr:col>
      <xdr:colOff>0</xdr:colOff>
      <xdr:row>15</xdr:row>
      <xdr:rowOff>76200</xdr:rowOff>
    </xdr:from>
    <xdr:to>
      <xdr:col>13</xdr:col>
      <xdr:colOff>0</xdr:colOff>
      <xdr:row>17</xdr:row>
      <xdr:rowOff>0</xdr:rowOff>
    </xdr:to>
    <xdr:sp>
      <xdr:nvSpPr>
        <xdr:cNvPr id="25" name="Rectangle 83"/>
        <xdr:cNvSpPr>
          <a:spLocks/>
        </xdr:cNvSpPr>
      </xdr:nvSpPr>
      <xdr:spPr>
        <a:xfrm>
          <a:off x="3571875" y="250507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431</a:t>
          </a:r>
        </a:p>
      </xdr:txBody>
    </xdr:sp>
    <xdr:clientData/>
  </xdr:twoCellAnchor>
  <xdr:twoCellAnchor>
    <xdr:from>
      <xdr:col>9</xdr:col>
      <xdr:colOff>0</xdr:colOff>
      <xdr:row>13</xdr:row>
      <xdr:rowOff>76200</xdr:rowOff>
    </xdr:from>
    <xdr:to>
      <xdr:col>12</xdr:col>
      <xdr:colOff>0</xdr:colOff>
      <xdr:row>15</xdr:row>
      <xdr:rowOff>0</xdr:rowOff>
    </xdr:to>
    <xdr:sp>
      <xdr:nvSpPr>
        <xdr:cNvPr id="26" name="Rectangle 84"/>
        <xdr:cNvSpPr>
          <a:spLocks/>
        </xdr:cNvSpPr>
      </xdr:nvSpPr>
      <xdr:spPr>
        <a:xfrm>
          <a:off x="2828925" y="2181225"/>
          <a:ext cx="742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331</a:t>
          </a:r>
        </a:p>
      </xdr:txBody>
    </xdr:sp>
    <xdr:clientData/>
  </xdr:twoCellAnchor>
  <xdr:twoCellAnchor>
    <xdr:from>
      <xdr:col>1</xdr:col>
      <xdr:colOff>0</xdr:colOff>
      <xdr:row>15</xdr:row>
      <xdr:rowOff>76200</xdr:rowOff>
    </xdr:from>
    <xdr:to>
      <xdr:col>4</xdr:col>
      <xdr:colOff>0</xdr:colOff>
      <xdr:row>17</xdr:row>
      <xdr:rowOff>0</xdr:rowOff>
    </xdr:to>
    <xdr:sp>
      <xdr:nvSpPr>
        <xdr:cNvPr id="27" name="Rectangle 86"/>
        <xdr:cNvSpPr>
          <a:spLocks/>
        </xdr:cNvSpPr>
      </xdr:nvSpPr>
      <xdr:spPr>
        <a:xfrm>
          <a:off x="847725" y="2505075"/>
          <a:ext cx="742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412</a:t>
          </a:r>
        </a:p>
      </xdr:txBody>
    </xdr:sp>
    <xdr:clientData/>
  </xdr:twoCellAnchor>
  <xdr:twoCellAnchor>
    <xdr:from>
      <xdr:col>5</xdr:col>
      <xdr:colOff>0</xdr:colOff>
      <xdr:row>13</xdr:row>
      <xdr:rowOff>76200</xdr:rowOff>
    </xdr:from>
    <xdr:to>
      <xdr:col>7</xdr:col>
      <xdr:colOff>0</xdr:colOff>
      <xdr:row>15</xdr:row>
      <xdr:rowOff>0</xdr:rowOff>
    </xdr:to>
    <xdr:sp>
      <xdr:nvSpPr>
        <xdr:cNvPr id="28" name="Rectangle 87"/>
        <xdr:cNvSpPr>
          <a:spLocks/>
        </xdr:cNvSpPr>
      </xdr:nvSpPr>
      <xdr:spPr>
        <a:xfrm>
          <a:off x="1838325" y="2181225"/>
          <a:ext cx="495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322</a:t>
          </a:r>
        </a:p>
      </xdr:txBody>
    </xdr:sp>
    <xdr:clientData/>
  </xdr:twoCellAnchor>
  <xdr:twoCellAnchor>
    <xdr:from>
      <xdr:col>7</xdr:col>
      <xdr:colOff>0</xdr:colOff>
      <xdr:row>9</xdr:row>
      <xdr:rowOff>76200</xdr:rowOff>
    </xdr:from>
    <xdr:to>
      <xdr:col>9</xdr:col>
      <xdr:colOff>0</xdr:colOff>
      <xdr:row>11</xdr:row>
      <xdr:rowOff>0</xdr:rowOff>
    </xdr:to>
    <xdr:sp>
      <xdr:nvSpPr>
        <xdr:cNvPr id="29" name="Rectangle 88"/>
        <xdr:cNvSpPr>
          <a:spLocks/>
        </xdr:cNvSpPr>
      </xdr:nvSpPr>
      <xdr:spPr>
        <a:xfrm>
          <a:off x="2333625" y="1533525"/>
          <a:ext cx="495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122</a:t>
          </a:r>
        </a:p>
      </xdr:txBody>
    </xdr:sp>
    <xdr:clientData/>
  </xdr:twoCellAnchor>
  <xdr:twoCellAnchor>
    <xdr:from>
      <xdr:col>1</xdr:col>
      <xdr:colOff>0</xdr:colOff>
      <xdr:row>13</xdr:row>
      <xdr:rowOff>76200</xdr:rowOff>
    </xdr:from>
    <xdr:to>
      <xdr:col>4</xdr:col>
      <xdr:colOff>0</xdr:colOff>
      <xdr:row>15</xdr:row>
      <xdr:rowOff>0</xdr:rowOff>
    </xdr:to>
    <xdr:sp>
      <xdr:nvSpPr>
        <xdr:cNvPr id="30" name="Rectangle 89"/>
        <xdr:cNvSpPr>
          <a:spLocks/>
        </xdr:cNvSpPr>
      </xdr:nvSpPr>
      <xdr:spPr>
        <a:xfrm>
          <a:off x="847725" y="2181225"/>
          <a:ext cx="742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313</a:t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17</xdr:row>
      <xdr:rowOff>0</xdr:rowOff>
    </xdr:to>
    <xdr:sp>
      <xdr:nvSpPr>
        <xdr:cNvPr id="31" name="Rectangle 90"/>
        <xdr:cNvSpPr>
          <a:spLocks/>
        </xdr:cNvSpPr>
      </xdr:nvSpPr>
      <xdr:spPr>
        <a:xfrm>
          <a:off x="1838325" y="2505075"/>
          <a:ext cx="742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423</a:t>
          </a:r>
        </a:p>
      </xdr:txBody>
    </xdr:sp>
    <xdr:clientData/>
  </xdr:twoCellAnchor>
  <xdr:twoCellAnchor>
    <xdr:from>
      <xdr:col>9</xdr:col>
      <xdr:colOff>0</xdr:colOff>
      <xdr:row>11</xdr:row>
      <xdr:rowOff>76200</xdr:rowOff>
    </xdr:from>
    <xdr:to>
      <xdr:col>13</xdr:col>
      <xdr:colOff>0</xdr:colOff>
      <xdr:row>13</xdr:row>
      <xdr:rowOff>0</xdr:rowOff>
    </xdr:to>
    <xdr:sp>
      <xdr:nvSpPr>
        <xdr:cNvPr id="32" name="Rectangle 91"/>
        <xdr:cNvSpPr>
          <a:spLocks/>
        </xdr:cNvSpPr>
      </xdr:nvSpPr>
      <xdr:spPr>
        <a:xfrm>
          <a:off x="2828925" y="1857375"/>
          <a:ext cx="9906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233</a:t>
          </a:r>
        </a:p>
      </xdr:txBody>
    </xdr:sp>
    <xdr:clientData/>
  </xdr:twoCellAnchor>
  <xdr:twoCellAnchor>
    <xdr:from>
      <xdr:col>13</xdr:col>
      <xdr:colOff>0</xdr:colOff>
      <xdr:row>9</xdr:row>
      <xdr:rowOff>76200</xdr:rowOff>
    </xdr:from>
    <xdr:to>
      <xdr:col>15</xdr:col>
      <xdr:colOff>0</xdr:colOff>
      <xdr:row>11</xdr:row>
      <xdr:rowOff>0</xdr:rowOff>
    </xdr:to>
    <xdr:sp>
      <xdr:nvSpPr>
        <xdr:cNvPr id="33" name="Rectangle 92"/>
        <xdr:cNvSpPr>
          <a:spLocks/>
        </xdr:cNvSpPr>
      </xdr:nvSpPr>
      <xdr:spPr>
        <a:xfrm>
          <a:off x="3819525" y="1533525"/>
          <a:ext cx="495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133</a:t>
          </a:r>
        </a:p>
      </xdr:txBody>
    </xdr:sp>
    <xdr:clientData/>
  </xdr:twoCellAnchor>
  <xdr:twoCellAnchor>
    <xdr:from>
      <xdr:col>15</xdr:col>
      <xdr:colOff>0</xdr:colOff>
      <xdr:row>6</xdr:row>
      <xdr:rowOff>104775</xdr:rowOff>
    </xdr:from>
    <xdr:to>
      <xdr:col>15</xdr:col>
      <xdr:colOff>0</xdr:colOff>
      <xdr:row>7</xdr:row>
      <xdr:rowOff>47625</xdr:rowOff>
    </xdr:to>
    <xdr:sp>
      <xdr:nvSpPr>
        <xdr:cNvPr id="34" name="Line 93"/>
        <xdr:cNvSpPr>
          <a:spLocks/>
        </xdr:cNvSpPr>
      </xdr:nvSpPr>
      <xdr:spPr>
        <a:xfrm>
          <a:off x="4314825" y="10763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7</xdr:row>
      <xdr:rowOff>57150</xdr:rowOff>
    </xdr:from>
    <xdr:to>
      <xdr:col>15</xdr:col>
      <xdr:colOff>133350</xdr:colOff>
      <xdr:row>8</xdr:row>
      <xdr:rowOff>104775</xdr:rowOff>
    </xdr:to>
    <xdr:sp>
      <xdr:nvSpPr>
        <xdr:cNvPr id="35" name="Text Box 94"/>
        <xdr:cNvSpPr txBox="1">
          <a:spLocks noChangeArrowheads="1"/>
        </xdr:cNvSpPr>
      </xdr:nvSpPr>
      <xdr:spPr>
        <a:xfrm>
          <a:off x="4181475" y="1190625"/>
          <a:ext cx="266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29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32385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29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" y="64770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29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609600" y="97155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4" name="Rectangle 6"/>
        <xdr:cNvSpPr>
          <a:spLocks/>
        </xdr:cNvSpPr>
      </xdr:nvSpPr>
      <xdr:spPr>
        <a:xfrm>
          <a:off x="2095500" y="161925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19</xdr:col>
      <xdr:colOff>0</xdr:colOff>
      <xdr:row>2</xdr:row>
      <xdr:rowOff>0</xdr:rowOff>
    </xdr:to>
    <xdr:sp>
      <xdr:nvSpPr>
        <xdr:cNvPr id="5" name="Rectangle 7"/>
        <xdr:cNvSpPr>
          <a:spLocks/>
        </xdr:cNvSpPr>
      </xdr:nvSpPr>
      <xdr:spPr>
        <a:xfrm>
          <a:off x="4067175" y="161925"/>
          <a:ext cx="990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27</xdr:col>
      <xdr:colOff>104775</xdr:colOff>
      <xdr:row>6</xdr:row>
      <xdr:rowOff>76200</xdr:rowOff>
    </xdr:from>
    <xdr:to>
      <xdr:col>28</xdr:col>
      <xdr:colOff>104775</xdr:colOff>
      <xdr:row>7</xdr:row>
      <xdr:rowOff>66675</xdr:rowOff>
    </xdr:to>
    <xdr:sp>
      <xdr:nvSpPr>
        <xdr:cNvPr id="6" name="Text Box 41"/>
        <xdr:cNvSpPr txBox="1">
          <a:spLocks noChangeArrowheads="1"/>
        </xdr:cNvSpPr>
      </xdr:nvSpPr>
      <xdr:spPr>
        <a:xfrm>
          <a:off x="7143750" y="1047750"/>
          <a:ext cx="2476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</a:p>
      </xdr:txBody>
    </xdr:sp>
    <xdr:clientData/>
  </xdr:twoCellAnchor>
  <xdr:twoCellAnchor>
    <xdr:from>
      <xdr:col>1</xdr:col>
      <xdr:colOff>0</xdr:colOff>
      <xdr:row>0</xdr:row>
      <xdr:rowOff>76200</xdr:rowOff>
    </xdr:from>
    <xdr:to>
      <xdr:col>1</xdr:col>
      <xdr:colOff>0</xdr:colOff>
      <xdr:row>6</xdr:row>
      <xdr:rowOff>0</xdr:rowOff>
    </xdr:to>
    <xdr:sp>
      <xdr:nvSpPr>
        <xdr:cNvPr id="7" name="Line 46"/>
        <xdr:cNvSpPr>
          <a:spLocks/>
        </xdr:cNvSpPr>
      </xdr:nvSpPr>
      <xdr:spPr>
        <a:xfrm>
          <a:off x="609600" y="762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47"/>
        <xdr:cNvSpPr>
          <a:spLocks/>
        </xdr:cNvSpPr>
      </xdr:nvSpPr>
      <xdr:spPr>
        <a:xfrm>
          <a:off x="1352550" y="809625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9" name="Rectangle 48"/>
        <xdr:cNvSpPr>
          <a:spLocks/>
        </xdr:cNvSpPr>
      </xdr:nvSpPr>
      <xdr:spPr>
        <a:xfrm>
          <a:off x="609600" y="485775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0" name="Rectangle 49"/>
        <xdr:cNvSpPr>
          <a:spLocks/>
        </xdr:cNvSpPr>
      </xdr:nvSpPr>
      <xdr:spPr>
        <a:xfrm>
          <a:off x="2095500" y="809625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9525</xdr:colOff>
      <xdr:row>4</xdr:row>
      <xdr:rowOff>0</xdr:rowOff>
    </xdr:to>
    <xdr:sp>
      <xdr:nvSpPr>
        <xdr:cNvPr id="11" name="Rectangle 50"/>
        <xdr:cNvSpPr>
          <a:spLocks/>
        </xdr:cNvSpPr>
      </xdr:nvSpPr>
      <xdr:spPr>
        <a:xfrm>
          <a:off x="2838450" y="485775"/>
          <a:ext cx="495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15</xdr:col>
      <xdr:colOff>0</xdr:colOff>
      <xdr:row>2</xdr:row>
      <xdr:rowOff>0</xdr:rowOff>
    </xdr:to>
    <xdr:sp>
      <xdr:nvSpPr>
        <xdr:cNvPr id="12" name="Rectangle 51"/>
        <xdr:cNvSpPr>
          <a:spLocks/>
        </xdr:cNvSpPr>
      </xdr:nvSpPr>
      <xdr:spPr>
        <a:xfrm>
          <a:off x="3324225" y="161925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4</xdr:row>
      <xdr:rowOff>0</xdr:rowOff>
    </xdr:to>
    <xdr:sp>
      <xdr:nvSpPr>
        <xdr:cNvPr id="13" name="Rectangle 52"/>
        <xdr:cNvSpPr>
          <a:spLocks/>
        </xdr:cNvSpPr>
      </xdr:nvSpPr>
      <xdr:spPr>
        <a:xfrm>
          <a:off x="3324225" y="485775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23</xdr:col>
      <xdr:colOff>0</xdr:colOff>
      <xdr:row>6</xdr:row>
      <xdr:rowOff>0</xdr:rowOff>
    </xdr:to>
    <xdr:sp>
      <xdr:nvSpPr>
        <xdr:cNvPr id="14" name="Rectangle 53"/>
        <xdr:cNvSpPr>
          <a:spLocks/>
        </xdr:cNvSpPr>
      </xdr:nvSpPr>
      <xdr:spPr>
        <a:xfrm>
          <a:off x="5057775" y="809625"/>
          <a:ext cx="990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0</xdr:colOff>
      <xdr:row>2</xdr:row>
      <xdr:rowOff>0</xdr:rowOff>
    </xdr:to>
    <xdr:sp>
      <xdr:nvSpPr>
        <xdr:cNvPr id="15" name="Rectangle 54"/>
        <xdr:cNvSpPr>
          <a:spLocks/>
        </xdr:cNvSpPr>
      </xdr:nvSpPr>
      <xdr:spPr>
        <a:xfrm>
          <a:off x="5057775" y="161925"/>
          <a:ext cx="990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26</xdr:col>
      <xdr:colOff>0</xdr:colOff>
      <xdr:row>4</xdr:row>
      <xdr:rowOff>0</xdr:rowOff>
    </xdr:to>
    <xdr:sp>
      <xdr:nvSpPr>
        <xdr:cNvPr id="16" name="Rectangle 55"/>
        <xdr:cNvSpPr>
          <a:spLocks/>
        </xdr:cNvSpPr>
      </xdr:nvSpPr>
      <xdr:spPr>
        <a:xfrm>
          <a:off x="6048375" y="485775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28</xdr:col>
      <xdr:colOff>0</xdr:colOff>
      <xdr:row>6</xdr:row>
      <xdr:rowOff>0</xdr:rowOff>
    </xdr:to>
    <xdr:sp>
      <xdr:nvSpPr>
        <xdr:cNvPr id="17" name="Rectangle 56"/>
        <xdr:cNvSpPr>
          <a:spLocks/>
        </xdr:cNvSpPr>
      </xdr:nvSpPr>
      <xdr:spPr>
        <a:xfrm>
          <a:off x="6791325" y="809625"/>
          <a:ext cx="495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28</xdr:col>
      <xdr:colOff>0</xdr:colOff>
      <xdr:row>5</xdr:row>
      <xdr:rowOff>104775</xdr:rowOff>
    </xdr:from>
    <xdr:to>
      <xdr:col>28</xdr:col>
      <xdr:colOff>0</xdr:colOff>
      <xdr:row>6</xdr:row>
      <xdr:rowOff>47625</xdr:rowOff>
    </xdr:to>
    <xdr:sp>
      <xdr:nvSpPr>
        <xdr:cNvPr id="18" name="Line 58"/>
        <xdr:cNvSpPr>
          <a:spLocks/>
        </xdr:cNvSpPr>
      </xdr:nvSpPr>
      <xdr:spPr>
        <a:xfrm>
          <a:off x="7286625" y="9144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29</xdr:col>
      <xdr:colOff>9525</xdr:colOff>
      <xdr:row>9</xdr:row>
      <xdr:rowOff>0</xdr:rowOff>
    </xdr:to>
    <xdr:sp>
      <xdr:nvSpPr>
        <xdr:cNvPr id="19" name="Line 59"/>
        <xdr:cNvSpPr>
          <a:spLocks/>
        </xdr:cNvSpPr>
      </xdr:nvSpPr>
      <xdr:spPr>
        <a:xfrm>
          <a:off x="609600" y="1457325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29</xdr:col>
      <xdr:colOff>9525</xdr:colOff>
      <xdr:row>11</xdr:row>
      <xdr:rowOff>0</xdr:rowOff>
    </xdr:to>
    <xdr:sp>
      <xdr:nvSpPr>
        <xdr:cNvPr id="20" name="Line 60"/>
        <xdr:cNvSpPr>
          <a:spLocks/>
        </xdr:cNvSpPr>
      </xdr:nvSpPr>
      <xdr:spPr>
        <a:xfrm>
          <a:off x="609600" y="1781175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29</xdr:col>
      <xdr:colOff>9525</xdr:colOff>
      <xdr:row>13</xdr:row>
      <xdr:rowOff>0</xdr:rowOff>
    </xdr:to>
    <xdr:sp>
      <xdr:nvSpPr>
        <xdr:cNvPr id="21" name="Line 61"/>
        <xdr:cNvSpPr>
          <a:spLocks/>
        </xdr:cNvSpPr>
      </xdr:nvSpPr>
      <xdr:spPr>
        <a:xfrm>
          <a:off x="609600" y="2105025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>
      <xdr:nvSpPr>
        <xdr:cNvPr id="22" name="Rectangle 62"/>
        <xdr:cNvSpPr>
          <a:spLocks/>
        </xdr:cNvSpPr>
      </xdr:nvSpPr>
      <xdr:spPr>
        <a:xfrm>
          <a:off x="2095500" y="1295400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11</xdr:col>
      <xdr:colOff>9525</xdr:colOff>
      <xdr:row>8</xdr:row>
      <xdr:rowOff>0</xdr:rowOff>
    </xdr:from>
    <xdr:to>
      <xdr:col>15</xdr:col>
      <xdr:colOff>0</xdr:colOff>
      <xdr:row>9</xdr:row>
      <xdr:rowOff>0</xdr:rowOff>
    </xdr:to>
    <xdr:sp>
      <xdr:nvSpPr>
        <xdr:cNvPr id="23" name="Rectangle 63"/>
        <xdr:cNvSpPr>
          <a:spLocks/>
        </xdr:cNvSpPr>
      </xdr:nvSpPr>
      <xdr:spPr>
        <a:xfrm>
          <a:off x="3086100" y="1295400"/>
          <a:ext cx="981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18</xdr:col>
      <xdr:colOff>123825</xdr:colOff>
      <xdr:row>13</xdr:row>
      <xdr:rowOff>95250</xdr:rowOff>
    </xdr:from>
    <xdr:to>
      <xdr:col>19</xdr:col>
      <xdr:colOff>123825</xdr:colOff>
      <xdr:row>14</xdr:row>
      <xdr:rowOff>85725</xdr:rowOff>
    </xdr:to>
    <xdr:sp>
      <xdr:nvSpPr>
        <xdr:cNvPr id="24" name="Text Box 64"/>
        <xdr:cNvSpPr txBox="1">
          <a:spLocks noChangeArrowheads="1"/>
        </xdr:cNvSpPr>
      </xdr:nvSpPr>
      <xdr:spPr>
        <a:xfrm>
          <a:off x="4933950" y="2200275"/>
          <a:ext cx="2476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1</xdr:col>
      <xdr:colOff>0</xdr:colOff>
      <xdr:row>7</xdr:row>
      <xdr:rowOff>76200</xdr:rowOff>
    </xdr:from>
    <xdr:to>
      <xdr:col>1</xdr:col>
      <xdr:colOff>0</xdr:colOff>
      <xdr:row>13</xdr:row>
      <xdr:rowOff>0</xdr:rowOff>
    </xdr:to>
    <xdr:sp>
      <xdr:nvSpPr>
        <xdr:cNvPr id="25" name="Line 65"/>
        <xdr:cNvSpPr>
          <a:spLocks/>
        </xdr:cNvSpPr>
      </xdr:nvSpPr>
      <xdr:spPr>
        <a:xfrm>
          <a:off x="609600" y="120967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>
      <xdr:nvSpPr>
        <xdr:cNvPr id="26" name="Rectangle 66"/>
        <xdr:cNvSpPr>
          <a:spLocks/>
        </xdr:cNvSpPr>
      </xdr:nvSpPr>
      <xdr:spPr>
        <a:xfrm>
          <a:off x="1352550" y="1943100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>
      <xdr:nvSpPr>
        <xdr:cNvPr id="27" name="Rectangle 67"/>
        <xdr:cNvSpPr>
          <a:spLocks/>
        </xdr:cNvSpPr>
      </xdr:nvSpPr>
      <xdr:spPr>
        <a:xfrm>
          <a:off x="609600" y="1619250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28" name="Rectangle 68"/>
        <xdr:cNvSpPr>
          <a:spLocks/>
        </xdr:cNvSpPr>
      </xdr:nvSpPr>
      <xdr:spPr>
        <a:xfrm>
          <a:off x="609600" y="1943100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29" name="Rectangle 69"/>
        <xdr:cNvSpPr>
          <a:spLocks/>
        </xdr:cNvSpPr>
      </xdr:nvSpPr>
      <xdr:spPr>
        <a:xfrm>
          <a:off x="1352550" y="1619250"/>
          <a:ext cx="495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11</xdr:col>
      <xdr:colOff>9525</xdr:colOff>
      <xdr:row>9</xdr:row>
      <xdr:rowOff>0</xdr:rowOff>
    </xdr:to>
    <xdr:sp>
      <xdr:nvSpPr>
        <xdr:cNvPr id="30" name="Rectangle 70"/>
        <xdr:cNvSpPr>
          <a:spLocks/>
        </xdr:cNvSpPr>
      </xdr:nvSpPr>
      <xdr:spPr>
        <a:xfrm>
          <a:off x="2343150" y="1295400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>
      <xdr:nvSpPr>
        <xdr:cNvPr id="31" name="Rectangle 71"/>
        <xdr:cNvSpPr>
          <a:spLocks/>
        </xdr:cNvSpPr>
      </xdr:nvSpPr>
      <xdr:spPr>
        <a:xfrm>
          <a:off x="1847850" y="1619250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5</xdr:col>
      <xdr:colOff>0</xdr:colOff>
      <xdr:row>9</xdr:row>
      <xdr:rowOff>0</xdr:rowOff>
    </xdr:to>
    <xdr:sp>
      <xdr:nvSpPr>
        <xdr:cNvPr id="32" name="Rectangle 73"/>
        <xdr:cNvSpPr>
          <a:spLocks/>
        </xdr:cNvSpPr>
      </xdr:nvSpPr>
      <xdr:spPr>
        <a:xfrm>
          <a:off x="609600" y="1295400"/>
          <a:ext cx="990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>
      <xdr:nvSpPr>
        <xdr:cNvPr id="33" name="Rectangle 74"/>
        <xdr:cNvSpPr>
          <a:spLocks/>
        </xdr:cNvSpPr>
      </xdr:nvSpPr>
      <xdr:spPr>
        <a:xfrm>
          <a:off x="2095500" y="1619250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12</xdr:col>
      <xdr:colOff>0</xdr:colOff>
      <xdr:row>13</xdr:row>
      <xdr:rowOff>0</xdr:rowOff>
    </xdr:to>
    <xdr:sp>
      <xdr:nvSpPr>
        <xdr:cNvPr id="34" name="Rectangle 75"/>
        <xdr:cNvSpPr>
          <a:spLocks/>
        </xdr:cNvSpPr>
      </xdr:nvSpPr>
      <xdr:spPr>
        <a:xfrm>
          <a:off x="2838450" y="1943100"/>
          <a:ext cx="485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29</xdr:col>
      <xdr:colOff>9525</xdr:colOff>
      <xdr:row>16</xdr:row>
      <xdr:rowOff>0</xdr:rowOff>
    </xdr:to>
    <xdr:sp>
      <xdr:nvSpPr>
        <xdr:cNvPr id="35" name="Line 77"/>
        <xdr:cNvSpPr>
          <a:spLocks/>
        </xdr:cNvSpPr>
      </xdr:nvSpPr>
      <xdr:spPr>
        <a:xfrm>
          <a:off x="609600" y="259080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29</xdr:col>
      <xdr:colOff>9525</xdr:colOff>
      <xdr:row>18</xdr:row>
      <xdr:rowOff>0</xdr:rowOff>
    </xdr:to>
    <xdr:sp>
      <xdr:nvSpPr>
        <xdr:cNvPr id="36" name="Line 78"/>
        <xdr:cNvSpPr>
          <a:spLocks/>
        </xdr:cNvSpPr>
      </xdr:nvSpPr>
      <xdr:spPr>
        <a:xfrm>
          <a:off x="609600" y="291465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29</xdr:col>
      <xdr:colOff>9525</xdr:colOff>
      <xdr:row>20</xdr:row>
      <xdr:rowOff>0</xdr:rowOff>
    </xdr:to>
    <xdr:sp>
      <xdr:nvSpPr>
        <xdr:cNvPr id="37" name="Line 79"/>
        <xdr:cNvSpPr>
          <a:spLocks/>
        </xdr:cNvSpPr>
      </xdr:nvSpPr>
      <xdr:spPr>
        <a:xfrm>
          <a:off x="609600" y="323850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8</xdr:col>
      <xdr:colOff>0</xdr:colOff>
      <xdr:row>16</xdr:row>
      <xdr:rowOff>0</xdr:rowOff>
    </xdr:to>
    <xdr:sp>
      <xdr:nvSpPr>
        <xdr:cNvPr id="38" name="Rectangle 80"/>
        <xdr:cNvSpPr>
          <a:spLocks/>
        </xdr:cNvSpPr>
      </xdr:nvSpPr>
      <xdr:spPr>
        <a:xfrm>
          <a:off x="2095500" y="2428875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12</xdr:col>
      <xdr:colOff>0</xdr:colOff>
      <xdr:row>16</xdr:row>
      <xdr:rowOff>0</xdr:rowOff>
    </xdr:to>
    <xdr:sp>
      <xdr:nvSpPr>
        <xdr:cNvPr id="39" name="Rectangle 81"/>
        <xdr:cNvSpPr>
          <a:spLocks/>
        </xdr:cNvSpPr>
      </xdr:nvSpPr>
      <xdr:spPr>
        <a:xfrm>
          <a:off x="2343150" y="2428875"/>
          <a:ext cx="981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14</xdr:row>
      <xdr:rowOff>76200</xdr:rowOff>
    </xdr:from>
    <xdr:to>
      <xdr:col>1</xdr:col>
      <xdr:colOff>0</xdr:colOff>
      <xdr:row>20</xdr:row>
      <xdr:rowOff>0</xdr:rowOff>
    </xdr:to>
    <xdr:sp>
      <xdr:nvSpPr>
        <xdr:cNvPr id="40" name="Line 83"/>
        <xdr:cNvSpPr>
          <a:spLocks/>
        </xdr:cNvSpPr>
      </xdr:nvSpPr>
      <xdr:spPr>
        <a:xfrm>
          <a:off x="609600" y="23431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7</xdr:col>
      <xdr:colOff>0</xdr:colOff>
      <xdr:row>20</xdr:row>
      <xdr:rowOff>0</xdr:rowOff>
    </xdr:to>
    <xdr:sp>
      <xdr:nvSpPr>
        <xdr:cNvPr id="41" name="Rectangle 84"/>
        <xdr:cNvSpPr>
          <a:spLocks/>
        </xdr:cNvSpPr>
      </xdr:nvSpPr>
      <xdr:spPr>
        <a:xfrm>
          <a:off x="1352550" y="3076575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0</xdr:colOff>
      <xdr:row>18</xdr:row>
      <xdr:rowOff>0</xdr:rowOff>
    </xdr:to>
    <xdr:sp>
      <xdr:nvSpPr>
        <xdr:cNvPr id="42" name="Rectangle 85"/>
        <xdr:cNvSpPr>
          <a:spLocks/>
        </xdr:cNvSpPr>
      </xdr:nvSpPr>
      <xdr:spPr>
        <a:xfrm>
          <a:off x="609600" y="2752725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4</xdr:col>
      <xdr:colOff>0</xdr:colOff>
      <xdr:row>20</xdr:row>
      <xdr:rowOff>0</xdr:rowOff>
    </xdr:to>
    <xdr:sp>
      <xdr:nvSpPr>
        <xdr:cNvPr id="43" name="Rectangle 86"/>
        <xdr:cNvSpPr>
          <a:spLocks/>
        </xdr:cNvSpPr>
      </xdr:nvSpPr>
      <xdr:spPr>
        <a:xfrm>
          <a:off x="609600" y="3076575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10</xdr:col>
      <xdr:colOff>0</xdr:colOff>
      <xdr:row>18</xdr:row>
      <xdr:rowOff>0</xdr:rowOff>
    </xdr:to>
    <xdr:sp>
      <xdr:nvSpPr>
        <xdr:cNvPr id="44" name="Rectangle 87"/>
        <xdr:cNvSpPr>
          <a:spLocks/>
        </xdr:cNvSpPr>
      </xdr:nvSpPr>
      <xdr:spPr>
        <a:xfrm>
          <a:off x="2343150" y="2752725"/>
          <a:ext cx="495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15</xdr:col>
      <xdr:colOff>0</xdr:colOff>
      <xdr:row>16</xdr:row>
      <xdr:rowOff>0</xdr:rowOff>
    </xdr:to>
    <xdr:sp>
      <xdr:nvSpPr>
        <xdr:cNvPr id="45" name="Rectangle 88"/>
        <xdr:cNvSpPr>
          <a:spLocks/>
        </xdr:cNvSpPr>
      </xdr:nvSpPr>
      <xdr:spPr>
        <a:xfrm>
          <a:off x="3324225" y="2428875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46" name="Rectangle 89"/>
        <xdr:cNvSpPr>
          <a:spLocks/>
        </xdr:cNvSpPr>
      </xdr:nvSpPr>
      <xdr:spPr>
        <a:xfrm>
          <a:off x="1352550" y="2752725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>
      <xdr:nvSpPr>
        <xdr:cNvPr id="47" name="Rectangle 91"/>
        <xdr:cNvSpPr>
          <a:spLocks/>
        </xdr:cNvSpPr>
      </xdr:nvSpPr>
      <xdr:spPr>
        <a:xfrm>
          <a:off x="609600" y="2428875"/>
          <a:ext cx="990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8</xdr:col>
      <xdr:colOff>0</xdr:colOff>
      <xdr:row>18</xdr:row>
      <xdr:rowOff>0</xdr:rowOff>
    </xdr:to>
    <xdr:sp>
      <xdr:nvSpPr>
        <xdr:cNvPr id="48" name="Rectangle 92"/>
        <xdr:cNvSpPr>
          <a:spLocks/>
        </xdr:cNvSpPr>
      </xdr:nvSpPr>
      <xdr:spPr>
        <a:xfrm>
          <a:off x="1600200" y="2752725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19</xdr:col>
      <xdr:colOff>0</xdr:colOff>
      <xdr:row>13</xdr:row>
      <xdr:rowOff>0</xdr:rowOff>
    </xdr:to>
    <xdr:sp>
      <xdr:nvSpPr>
        <xdr:cNvPr id="49" name="Rectangle 96"/>
        <xdr:cNvSpPr>
          <a:spLocks/>
        </xdr:cNvSpPr>
      </xdr:nvSpPr>
      <xdr:spPr>
        <a:xfrm>
          <a:off x="4067175" y="1943100"/>
          <a:ext cx="990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19</xdr:col>
      <xdr:colOff>0</xdr:colOff>
      <xdr:row>12</xdr:row>
      <xdr:rowOff>104775</xdr:rowOff>
    </xdr:from>
    <xdr:to>
      <xdr:col>19</xdr:col>
      <xdr:colOff>0</xdr:colOff>
      <xdr:row>13</xdr:row>
      <xdr:rowOff>47625</xdr:rowOff>
    </xdr:to>
    <xdr:sp>
      <xdr:nvSpPr>
        <xdr:cNvPr id="50" name="Line 98"/>
        <xdr:cNvSpPr>
          <a:spLocks/>
        </xdr:cNvSpPr>
      </xdr:nvSpPr>
      <xdr:spPr>
        <a:xfrm>
          <a:off x="5057775" y="20478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20</xdr:row>
      <xdr:rowOff>104775</xdr:rowOff>
    </xdr:from>
    <xdr:to>
      <xdr:col>16</xdr:col>
      <xdr:colOff>114300</xdr:colOff>
      <xdr:row>21</xdr:row>
      <xdr:rowOff>95250</xdr:rowOff>
    </xdr:to>
    <xdr:sp>
      <xdr:nvSpPr>
        <xdr:cNvPr id="51" name="Text Box 99"/>
        <xdr:cNvSpPr txBox="1">
          <a:spLocks noChangeArrowheads="1"/>
        </xdr:cNvSpPr>
      </xdr:nvSpPr>
      <xdr:spPr>
        <a:xfrm>
          <a:off x="4181475" y="3343275"/>
          <a:ext cx="2476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16</xdr:col>
      <xdr:colOff>0</xdr:colOff>
      <xdr:row>20</xdr:row>
      <xdr:rowOff>0</xdr:rowOff>
    </xdr:to>
    <xdr:sp>
      <xdr:nvSpPr>
        <xdr:cNvPr id="52" name="Rectangle 100"/>
        <xdr:cNvSpPr>
          <a:spLocks/>
        </xdr:cNvSpPr>
      </xdr:nvSpPr>
      <xdr:spPr>
        <a:xfrm>
          <a:off x="3324225" y="3076575"/>
          <a:ext cx="990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10</xdr:col>
      <xdr:colOff>0</xdr:colOff>
      <xdr:row>20</xdr:row>
      <xdr:rowOff>0</xdr:rowOff>
    </xdr:to>
    <xdr:sp>
      <xdr:nvSpPr>
        <xdr:cNvPr id="53" name="Rectangle 101"/>
        <xdr:cNvSpPr>
          <a:spLocks/>
        </xdr:cNvSpPr>
      </xdr:nvSpPr>
      <xdr:spPr>
        <a:xfrm>
          <a:off x="2343150" y="3076575"/>
          <a:ext cx="495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16</xdr:col>
      <xdr:colOff>0</xdr:colOff>
      <xdr:row>19</xdr:row>
      <xdr:rowOff>95250</xdr:rowOff>
    </xdr:from>
    <xdr:to>
      <xdr:col>16</xdr:col>
      <xdr:colOff>0</xdr:colOff>
      <xdr:row>20</xdr:row>
      <xdr:rowOff>38100</xdr:rowOff>
    </xdr:to>
    <xdr:sp>
      <xdr:nvSpPr>
        <xdr:cNvPr id="54" name="Line 102"/>
        <xdr:cNvSpPr>
          <a:spLocks/>
        </xdr:cNvSpPr>
      </xdr:nvSpPr>
      <xdr:spPr>
        <a:xfrm>
          <a:off x="4314825" y="31718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29</xdr:col>
      <xdr:colOff>9525</xdr:colOff>
      <xdr:row>23</xdr:row>
      <xdr:rowOff>0</xdr:rowOff>
    </xdr:to>
    <xdr:sp>
      <xdr:nvSpPr>
        <xdr:cNvPr id="55" name="Line 103"/>
        <xdr:cNvSpPr>
          <a:spLocks/>
        </xdr:cNvSpPr>
      </xdr:nvSpPr>
      <xdr:spPr>
        <a:xfrm>
          <a:off x="609600" y="3724275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29</xdr:col>
      <xdr:colOff>9525</xdr:colOff>
      <xdr:row>25</xdr:row>
      <xdr:rowOff>0</xdr:rowOff>
    </xdr:to>
    <xdr:sp>
      <xdr:nvSpPr>
        <xdr:cNvPr id="56" name="Line 104"/>
        <xdr:cNvSpPr>
          <a:spLocks/>
        </xdr:cNvSpPr>
      </xdr:nvSpPr>
      <xdr:spPr>
        <a:xfrm>
          <a:off x="609600" y="4048125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29</xdr:col>
      <xdr:colOff>9525</xdr:colOff>
      <xdr:row>27</xdr:row>
      <xdr:rowOff>0</xdr:rowOff>
    </xdr:to>
    <xdr:sp>
      <xdr:nvSpPr>
        <xdr:cNvPr id="57" name="Line 105"/>
        <xdr:cNvSpPr>
          <a:spLocks/>
        </xdr:cNvSpPr>
      </xdr:nvSpPr>
      <xdr:spPr>
        <a:xfrm>
          <a:off x="609600" y="4371975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0</xdr:colOff>
      <xdr:row>23</xdr:row>
      <xdr:rowOff>0</xdr:rowOff>
    </xdr:to>
    <xdr:sp>
      <xdr:nvSpPr>
        <xdr:cNvPr id="58" name="Rectangle 106"/>
        <xdr:cNvSpPr>
          <a:spLocks/>
        </xdr:cNvSpPr>
      </xdr:nvSpPr>
      <xdr:spPr>
        <a:xfrm>
          <a:off x="3571875" y="3562350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59" name="Rectangle 107"/>
        <xdr:cNvSpPr>
          <a:spLocks/>
        </xdr:cNvSpPr>
      </xdr:nvSpPr>
      <xdr:spPr>
        <a:xfrm>
          <a:off x="2590800" y="3562350"/>
          <a:ext cx="981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21</xdr:row>
      <xdr:rowOff>76200</xdr:rowOff>
    </xdr:from>
    <xdr:to>
      <xdr:col>1</xdr:col>
      <xdr:colOff>0</xdr:colOff>
      <xdr:row>27</xdr:row>
      <xdr:rowOff>0</xdr:rowOff>
    </xdr:to>
    <xdr:sp>
      <xdr:nvSpPr>
        <xdr:cNvPr id="60" name="Line 108"/>
        <xdr:cNvSpPr>
          <a:spLocks/>
        </xdr:cNvSpPr>
      </xdr:nvSpPr>
      <xdr:spPr>
        <a:xfrm>
          <a:off x="609600" y="34766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7</xdr:col>
      <xdr:colOff>0</xdr:colOff>
      <xdr:row>27</xdr:row>
      <xdr:rowOff>0</xdr:rowOff>
    </xdr:to>
    <xdr:sp>
      <xdr:nvSpPr>
        <xdr:cNvPr id="61" name="Rectangle 109"/>
        <xdr:cNvSpPr>
          <a:spLocks/>
        </xdr:cNvSpPr>
      </xdr:nvSpPr>
      <xdr:spPr>
        <a:xfrm>
          <a:off x="1352550" y="4210050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4</xdr:col>
      <xdr:colOff>0</xdr:colOff>
      <xdr:row>25</xdr:row>
      <xdr:rowOff>0</xdr:rowOff>
    </xdr:to>
    <xdr:sp>
      <xdr:nvSpPr>
        <xdr:cNvPr id="62" name="Rectangle 110"/>
        <xdr:cNvSpPr>
          <a:spLocks/>
        </xdr:cNvSpPr>
      </xdr:nvSpPr>
      <xdr:spPr>
        <a:xfrm>
          <a:off x="609600" y="3886200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>
      <xdr:nvSpPr>
        <xdr:cNvPr id="63" name="Rectangle 111"/>
        <xdr:cNvSpPr>
          <a:spLocks/>
        </xdr:cNvSpPr>
      </xdr:nvSpPr>
      <xdr:spPr>
        <a:xfrm>
          <a:off x="609600" y="4210050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6</xdr:col>
      <xdr:colOff>0</xdr:colOff>
      <xdr:row>25</xdr:row>
      <xdr:rowOff>0</xdr:rowOff>
    </xdr:to>
    <xdr:sp>
      <xdr:nvSpPr>
        <xdr:cNvPr id="64" name="Rectangle 112"/>
        <xdr:cNvSpPr>
          <a:spLocks/>
        </xdr:cNvSpPr>
      </xdr:nvSpPr>
      <xdr:spPr>
        <a:xfrm>
          <a:off x="1352550" y="3886200"/>
          <a:ext cx="495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9</xdr:col>
      <xdr:colOff>0</xdr:colOff>
      <xdr:row>23</xdr:row>
      <xdr:rowOff>0</xdr:rowOff>
    </xdr:to>
    <xdr:sp>
      <xdr:nvSpPr>
        <xdr:cNvPr id="65" name="Rectangle 113"/>
        <xdr:cNvSpPr>
          <a:spLocks/>
        </xdr:cNvSpPr>
      </xdr:nvSpPr>
      <xdr:spPr>
        <a:xfrm>
          <a:off x="1847850" y="3562350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0</xdr:colOff>
      <xdr:row>25</xdr:row>
      <xdr:rowOff>0</xdr:rowOff>
    </xdr:to>
    <xdr:sp>
      <xdr:nvSpPr>
        <xdr:cNvPr id="66" name="Rectangle 114"/>
        <xdr:cNvSpPr>
          <a:spLocks/>
        </xdr:cNvSpPr>
      </xdr:nvSpPr>
      <xdr:spPr>
        <a:xfrm>
          <a:off x="1847850" y="3886200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>
      <xdr:nvSpPr>
        <xdr:cNvPr id="67" name="Rectangle 115"/>
        <xdr:cNvSpPr>
          <a:spLocks/>
        </xdr:cNvSpPr>
      </xdr:nvSpPr>
      <xdr:spPr>
        <a:xfrm>
          <a:off x="609600" y="3562350"/>
          <a:ext cx="990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10</xdr:col>
      <xdr:colOff>0</xdr:colOff>
      <xdr:row>25</xdr:row>
      <xdr:rowOff>0</xdr:rowOff>
    </xdr:to>
    <xdr:sp>
      <xdr:nvSpPr>
        <xdr:cNvPr id="68" name="Rectangle 116"/>
        <xdr:cNvSpPr>
          <a:spLocks/>
        </xdr:cNvSpPr>
      </xdr:nvSpPr>
      <xdr:spPr>
        <a:xfrm>
          <a:off x="2095500" y="3886200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17</xdr:col>
      <xdr:colOff>0</xdr:colOff>
      <xdr:row>27</xdr:row>
      <xdr:rowOff>0</xdr:rowOff>
    </xdr:to>
    <xdr:sp>
      <xdr:nvSpPr>
        <xdr:cNvPr id="69" name="Rectangle 118"/>
        <xdr:cNvSpPr>
          <a:spLocks/>
        </xdr:cNvSpPr>
      </xdr:nvSpPr>
      <xdr:spPr>
        <a:xfrm>
          <a:off x="3571875" y="4210050"/>
          <a:ext cx="990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12</xdr:col>
      <xdr:colOff>0</xdr:colOff>
      <xdr:row>27</xdr:row>
      <xdr:rowOff>0</xdr:rowOff>
    </xdr:to>
    <xdr:sp>
      <xdr:nvSpPr>
        <xdr:cNvPr id="70" name="Rectangle 119"/>
        <xdr:cNvSpPr>
          <a:spLocks/>
        </xdr:cNvSpPr>
      </xdr:nvSpPr>
      <xdr:spPr>
        <a:xfrm>
          <a:off x="2838450" y="4210050"/>
          <a:ext cx="485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17</xdr:col>
      <xdr:colOff>0</xdr:colOff>
      <xdr:row>26</xdr:row>
      <xdr:rowOff>95250</xdr:rowOff>
    </xdr:from>
    <xdr:to>
      <xdr:col>17</xdr:col>
      <xdr:colOff>0</xdr:colOff>
      <xdr:row>27</xdr:row>
      <xdr:rowOff>38100</xdr:rowOff>
    </xdr:to>
    <xdr:sp>
      <xdr:nvSpPr>
        <xdr:cNvPr id="71" name="Line 120"/>
        <xdr:cNvSpPr>
          <a:spLocks/>
        </xdr:cNvSpPr>
      </xdr:nvSpPr>
      <xdr:spPr>
        <a:xfrm>
          <a:off x="4562475" y="43053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27</xdr:row>
      <xdr:rowOff>66675</xdr:rowOff>
    </xdr:from>
    <xdr:to>
      <xdr:col>17</xdr:col>
      <xdr:colOff>114300</xdr:colOff>
      <xdr:row>28</xdr:row>
      <xdr:rowOff>57150</xdr:rowOff>
    </xdr:to>
    <xdr:sp>
      <xdr:nvSpPr>
        <xdr:cNvPr id="72" name="Text Box 121"/>
        <xdr:cNvSpPr txBox="1">
          <a:spLocks noChangeArrowheads="1"/>
        </xdr:cNvSpPr>
      </xdr:nvSpPr>
      <xdr:spPr>
        <a:xfrm>
          <a:off x="4429125" y="4438650"/>
          <a:ext cx="2476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8515625" style="9" customWidth="1"/>
    <col min="2" max="13" width="6.7109375" style="9" customWidth="1"/>
    <col min="14" max="14" width="9.140625" style="9" customWidth="1"/>
    <col min="15" max="15" width="11.28125" style="9" bestFit="1" customWidth="1"/>
    <col min="16" max="16384" width="9.140625" style="9" customWidth="1"/>
  </cols>
  <sheetData>
    <row r="1" ht="15">
      <c r="A1" s="10" t="s">
        <v>15</v>
      </c>
    </row>
    <row r="2" spans="3:9" ht="15">
      <c r="C2" s="9" t="s">
        <v>23</v>
      </c>
      <c r="I2" s="9" t="s">
        <v>24</v>
      </c>
    </row>
    <row r="3" spans="1:11" ht="15">
      <c r="A3" s="20" t="s">
        <v>16</v>
      </c>
      <c r="B3" s="9">
        <v>1</v>
      </c>
      <c r="C3" s="9">
        <v>2</v>
      </c>
      <c r="D3" s="9">
        <v>3</v>
      </c>
      <c r="E3" s="9">
        <v>4</v>
      </c>
      <c r="G3" s="20" t="s">
        <v>16</v>
      </c>
      <c r="H3" s="9">
        <v>1</v>
      </c>
      <c r="I3" s="9">
        <v>2</v>
      </c>
      <c r="J3" s="9">
        <v>3</v>
      </c>
      <c r="K3" s="9">
        <v>4</v>
      </c>
    </row>
    <row r="4" spans="1:11" ht="15">
      <c r="A4" s="20" t="s">
        <v>17</v>
      </c>
      <c r="B4" s="11">
        <v>1</v>
      </c>
      <c r="C4" s="12">
        <v>2</v>
      </c>
      <c r="D4" s="12">
        <v>3</v>
      </c>
      <c r="E4" s="13">
        <v>2</v>
      </c>
      <c r="G4" s="20" t="s">
        <v>20</v>
      </c>
      <c r="H4" s="11">
        <v>4</v>
      </c>
      <c r="I4" s="12">
        <v>1</v>
      </c>
      <c r="J4" s="12">
        <v>3</v>
      </c>
      <c r="K4" s="13">
        <v>3</v>
      </c>
    </row>
    <row r="5" spans="1:11" ht="15">
      <c r="A5" s="20" t="s">
        <v>18</v>
      </c>
      <c r="B5" s="14">
        <v>2</v>
      </c>
      <c r="C5" s="15">
        <v>1</v>
      </c>
      <c r="D5" s="15">
        <v>2</v>
      </c>
      <c r="E5" s="16">
        <v>3</v>
      </c>
      <c r="G5" s="20" t="s">
        <v>21</v>
      </c>
      <c r="H5" s="14">
        <v>3</v>
      </c>
      <c r="I5" s="15">
        <v>4</v>
      </c>
      <c r="J5" s="15">
        <v>2</v>
      </c>
      <c r="K5" s="16">
        <v>3</v>
      </c>
    </row>
    <row r="6" spans="1:11" ht="15">
      <c r="A6" s="20" t="s">
        <v>19</v>
      </c>
      <c r="B6" s="17">
        <v>3</v>
      </c>
      <c r="C6" s="18">
        <v>3</v>
      </c>
      <c r="D6" s="18">
        <v>1</v>
      </c>
      <c r="E6" s="19">
        <v>1</v>
      </c>
      <c r="G6" s="20" t="s">
        <v>22</v>
      </c>
      <c r="H6" s="17">
        <v>2</v>
      </c>
      <c r="I6" s="18">
        <v>4</v>
      </c>
      <c r="J6" s="18">
        <v>3</v>
      </c>
      <c r="K6" s="19">
        <v>1</v>
      </c>
    </row>
    <row r="8" ht="15">
      <c r="B8" s="9" t="s">
        <v>27</v>
      </c>
    </row>
    <row r="9" spans="1:15" ht="15">
      <c r="A9" s="20" t="s">
        <v>27</v>
      </c>
      <c r="B9" s="18">
        <v>1</v>
      </c>
      <c r="C9" s="18">
        <v>2</v>
      </c>
      <c r="D9" s="19">
        <v>3</v>
      </c>
      <c r="E9" s="18">
        <v>4</v>
      </c>
      <c r="F9" s="18">
        <v>5</v>
      </c>
      <c r="G9" s="19">
        <v>6</v>
      </c>
      <c r="H9" s="18">
        <v>7</v>
      </c>
      <c r="I9" s="18">
        <v>8</v>
      </c>
      <c r="J9" s="19">
        <v>9</v>
      </c>
      <c r="K9" s="18">
        <v>10</v>
      </c>
      <c r="L9" s="18">
        <v>11</v>
      </c>
      <c r="M9" s="18">
        <v>12</v>
      </c>
      <c r="O9" s="31" t="s">
        <v>44</v>
      </c>
    </row>
    <row r="10" spans="1:15" ht="15">
      <c r="A10" s="20" t="s">
        <v>28</v>
      </c>
      <c r="B10" s="9">
        <v>1</v>
      </c>
      <c r="C10" s="9">
        <v>1</v>
      </c>
      <c r="D10" s="16">
        <v>1</v>
      </c>
      <c r="E10" s="9">
        <v>2</v>
      </c>
      <c r="F10" s="9">
        <v>2</v>
      </c>
      <c r="G10" s="16">
        <v>2</v>
      </c>
      <c r="H10" s="9">
        <v>3</v>
      </c>
      <c r="I10" s="9">
        <v>3</v>
      </c>
      <c r="J10" s="16">
        <v>3</v>
      </c>
      <c r="K10" s="9">
        <v>4</v>
      </c>
      <c r="L10" s="9">
        <v>4</v>
      </c>
      <c r="M10" s="9">
        <v>4</v>
      </c>
      <c r="O10" s="31" t="s">
        <v>45</v>
      </c>
    </row>
    <row r="11" spans="1:13" ht="15">
      <c r="A11" s="20" t="s">
        <v>26</v>
      </c>
      <c r="B11" s="9">
        <f>MOD(B9,3)</f>
        <v>1</v>
      </c>
      <c r="C11" s="9">
        <f>MOD(C9,3)</f>
        <v>2</v>
      </c>
      <c r="D11" s="16">
        <v>3</v>
      </c>
      <c r="E11" s="9">
        <f>MOD(E9,3)</f>
        <v>1</v>
      </c>
      <c r="F11" s="9">
        <f>MOD(F9,3)</f>
        <v>2</v>
      </c>
      <c r="G11" s="16">
        <v>3</v>
      </c>
      <c r="H11" s="9">
        <f>MOD(H9,3)</f>
        <v>1</v>
      </c>
      <c r="I11" s="9">
        <f>MOD(I9,3)</f>
        <v>2</v>
      </c>
      <c r="J11" s="16">
        <v>3</v>
      </c>
      <c r="K11" s="9">
        <f>MOD(K9,3)</f>
        <v>1</v>
      </c>
      <c r="L11" s="9">
        <f>MOD(L9,3)</f>
        <v>2</v>
      </c>
      <c r="M11" s="9">
        <v>3</v>
      </c>
    </row>
    <row r="12" spans="1:13" ht="15">
      <c r="A12" s="20" t="s">
        <v>29</v>
      </c>
      <c r="B12" s="9">
        <f>INDEX($B$4:$E$6,B11,B10)</f>
        <v>1</v>
      </c>
      <c r="C12" s="9">
        <f aca="true" t="shared" si="0" ref="C12:M12">INDEX($B$4:$E$6,C11,C10)</f>
        <v>2</v>
      </c>
      <c r="D12" s="16">
        <f t="shared" si="0"/>
        <v>3</v>
      </c>
      <c r="E12" s="9">
        <f t="shared" si="0"/>
        <v>2</v>
      </c>
      <c r="F12" s="9">
        <f t="shared" si="0"/>
        <v>1</v>
      </c>
      <c r="G12" s="16">
        <f t="shared" si="0"/>
        <v>3</v>
      </c>
      <c r="H12" s="9">
        <f t="shared" si="0"/>
        <v>3</v>
      </c>
      <c r="I12" s="9">
        <f t="shared" si="0"/>
        <v>2</v>
      </c>
      <c r="J12" s="16">
        <f t="shared" si="0"/>
        <v>1</v>
      </c>
      <c r="K12" s="9">
        <f t="shared" si="0"/>
        <v>2</v>
      </c>
      <c r="L12" s="9">
        <f t="shared" si="0"/>
        <v>3</v>
      </c>
      <c r="M12" s="9">
        <f t="shared" si="0"/>
        <v>1</v>
      </c>
    </row>
    <row r="13" spans="1:13" ht="15">
      <c r="A13" s="20" t="s">
        <v>25</v>
      </c>
      <c r="B13" s="9">
        <f>INDEX($H$4:$K$6,B11,B10)</f>
        <v>4</v>
      </c>
      <c r="C13" s="9">
        <f aca="true" t="shared" si="1" ref="C13:M13">INDEX($H$4:$K$6,C11,C10)</f>
        <v>3</v>
      </c>
      <c r="D13" s="16">
        <f t="shared" si="1"/>
        <v>2</v>
      </c>
      <c r="E13" s="9">
        <f t="shared" si="1"/>
        <v>1</v>
      </c>
      <c r="F13" s="9">
        <f t="shared" si="1"/>
        <v>4</v>
      </c>
      <c r="G13" s="16">
        <f t="shared" si="1"/>
        <v>4</v>
      </c>
      <c r="H13" s="9">
        <f t="shared" si="1"/>
        <v>3</v>
      </c>
      <c r="I13" s="9">
        <f t="shared" si="1"/>
        <v>2</v>
      </c>
      <c r="J13" s="16">
        <f t="shared" si="1"/>
        <v>3</v>
      </c>
      <c r="K13" s="9">
        <f t="shared" si="1"/>
        <v>3</v>
      </c>
      <c r="L13" s="9">
        <f t="shared" si="1"/>
        <v>3</v>
      </c>
      <c r="M13" s="9">
        <f t="shared" si="1"/>
        <v>1</v>
      </c>
    </row>
    <row r="14" spans="1:14" ht="15">
      <c r="A14" s="20"/>
      <c r="N14" s="9" t="s">
        <v>43</v>
      </c>
    </row>
    <row r="15" spans="1:15" ht="15">
      <c r="A15" s="24" t="s">
        <v>31</v>
      </c>
      <c r="B15" s="21">
        <v>10</v>
      </c>
      <c r="C15" s="22">
        <v>7</v>
      </c>
      <c r="D15" s="22">
        <v>1</v>
      </c>
      <c r="E15" s="22">
        <v>4</v>
      </c>
      <c r="F15" s="22">
        <v>2</v>
      </c>
      <c r="G15" s="22">
        <v>5</v>
      </c>
      <c r="H15" s="22">
        <v>8</v>
      </c>
      <c r="I15" s="22">
        <v>11</v>
      </c>
      <c r="J15" s="22">
        <v>9</v>
      </c>
      <c r="K15" s="22">
        <v>3</v>
      </c>
      <c r="L15" s="22">
        <v>12</v>
      </c>
      <c r="M15" s="23">
        <v>6</v>
      </c>
      <c r="N15" s="26">
        <f>MAX(B69:M69)+IF(N32&lt;0,99)</f>
        <v>13</v>
      </c>
      <c r="O15" s="32" t="s">
        <v>46</v>
      </c>
    </row>
    <row r="16" spans="1:13" ht="15">
      <c r="A16" s="20" t="s">
        <v>28</v>
      </c>
      <c r="B16" s="9">
        <f>INDEX($B10:$M10,B$15)</f>
        <v>4</v>
      </c>
      <c r="C16" s="9">
        <f aca="true" t="shared" si="2" ref="C16:M17">INDEX($B10:$M10,C$15)</f>
        <v>3</v>
      </c>
      <c r="D16" s="9">
        <f t="shared" si="2"/>
        <v>1</v>
      </c>
      <c r="E16" s="9">
        <f t="shared" si="2"/>
        <v>2</v>
      </c>
      <c r="F16" s="9">
        <f t="shared" si="2"/>
        <v>1</v>
      </c>
      <c r="G16" s="9">
        <f t="shared" si="2"/>
        <v>2</v>
      </c>
      <c r="H16" s="9">
        <f t="shared" si="2"/>
        <v>3</v>
      </c>
      <c r="I16" s="9">
        <f t="shared" si="2"/>
        <v>4</v>
      </c>
      <c r="J16" s="9">
        <f t="shared" si="2"/>
        <v>3</v>
      </c>
      <c r="K16" s="9">
        <f t="shared" si="2"/>
        <v>1</v>
      </c>
      <c r="L16" s="9">
        <f t="shared" si="2"/>
        <v>4</v>
      </c>
      <c r="M16" s="9">
        <f t="shared" si="2"/>
        <v>2</v>
      </c>
    </row>
    <row r="17" spans="1:13" ht="15">
      <c r="A17" s="20" t="s">
        <v>26</v>
      </c>
      <c r="B17" s="9">
        <f>INDEX($B11:$M11,B$15)</f>
        <v>1</v>
      </c>
      <c r="C17" s="9">
        <f t="shared" si="2"/>
        <v>1</v>
      </c>
      <c r="D17" s="9">
        <f t="shared" si="2"/>
        <v>1</v>
      </c>
      <c r="E17" s="9">
        <f t="shared" si="2"/>
        <v>1</v>
      </c>
      <c r="F17" s="9">
        <f t="shared" si="2"/>
        <v>2</v>
      </c>
      <c r="G17" s="9">
        <f t="shared" si="2"/>
        <v>2</v>
      </c>
      <c r="H17" s="9">
        <f t="shared" si="2"/>
        <v>2</v>
      </c>
      <c r="I17" s="9">
        <f t="shared" si="2"/>
        <v>2</v>
      </c>
      <c r="J17" s="9">
        <f t="shared" si="2"/>
        <v>3</v>
      </c>
      <c r="K17" s="9">
        <f t="shared" si="2"/>
        <v>3</v>
      </c>
      <c r="L17" s="9">
        <f t="shared" si="2"/>
        <v>3</v>
      </c>
      <c r="M17" s="9">
        <f t="shared" si="2"/>
        <v>3</v>
      </c>
    </row>
    <row r="18" spans="1:13" ht="15">
      <c r="A18" s="20" t="s">
        <v>29</v>
      </c>
      <c r="B18" s="9">
        <f>INDEX($B$4:$E$6,B17,B16)</f>
        <v>2</v>
      </c>
      <c r="C18" s="9">
        <f>INDEX($B$4:$E$6,C17,C16)</f>
        <v>3</v>
      </c>
      <c r="D18" s="9">
        <f>INDEX($B$4:$E$6,D17,D16)</f>
        <v>1</v>
      </c>
      <c r="E18" s="9">
        <f>INDEX($B$4:$E$6,E17,E16)</f>
        <v>2</v>
      </c>
      <c r="F18" s="9">
        <f>INDEX($B$4:$E$6,F17,F16)</f>
        <v>2</v>
      </c>
      <c r="G18" s="9">
        <f>INDEX($B$4:$E$6,G17,G16)</f>
        <v>1</v>
      </c>
      <c r="H18" s="9">
        <f>INDEX($B$4:$E$6,H17,H16)</f>
        <v>2</v>
      </c>
      <c r="I18" s="9">
        <f>INDEX($B$4:$E$6,I17,I16)</f>
        <v>3</v>
      </c>
      <c r="J18" s="9">
        <f>INDEX($B$4:$E$6,J17,J16)</f>
        <v>1</v>
      </c>
      <c r="K18" s="9">
        <f>INDEX($B$4:$E$6,K17,K16)</f>
        <v>3</v>
      </c>
      <c r="L18" s="9">
        <f>INDEX($B$4:$E$6,L17,L16)</f>
        <v>1</v>
      </c>
      <c r="M18" s="9">
        <f>INDEX($B$4:$E$6,M17,M16)</f>
        <v>3</v>
      </c>
    </row>
    <row r="19" spans="1:13" ht="15">
      <c r="A19" s="20" t="s">
        <v>25</v>
      </c>
      <c r="B19" s="9">
        <f>INDEX($H$4:$K$6,B17,B16)</f>
        <v>3</v>
      </c>
      <c r="C19" s="9">
        <f>INDEX($H$4:$K$6,C17,C16)</f>
        <v>3</v>
      </c>
      <c r="D19" s="9">
        <f>INDEX($H$4:$K$6,D17,D16)</f>
        <v>4</v>
      </c>
      <c r="E19" s="9">
        <f>INDEX($H$4:$K$6,E17,E16)</f>
        <v>1</v>
      </c>
      <c r="F19" s="9">
        <f>INDEX($H$4:$K$6,F17,F16)</f>
        <v>3</v>
      </c>
      <c r="G19" s="9">
        <f>INDEX($H$4:$K$6,G17,G16)</f>
        <v>4</v>
      </c>
      <c r="H19" s="9">
        <f>INDEX($H$4:$K$6,H17,H16)</f>
        <v>2</v>
      </c>
      <c r="I19" s="9">
        <f>INDEX($H$4:$K$6,I17,I16)</f>
        <v>3</v>
      </c>
      <c r="J19" s="9">
        <f>INDEX($H$4:$K$6,J17,J16)</f>
        <v>3</v>
      </c>
      <c r="K19" s="9">
        <f>INDEX($H$4:$K$6,K17,K16)</f>
        <v>2</v>
      </c>
      <c r="L19" s="9">
        <f>INDEX($H$4:$K$6,L17,L16)</f>
        <v>1</v>
      </c>
      <c r="M19" s="9">
        <f>INDEX($H$4:$K$6,M17,M16)</f>
        <v>4</v>
      </c>
    </row>
    <row r="20" ht="15">
      <c r="A20" s="20"/>
    </row>
    <row r="21" spans="1:15" ht="15">
      <c r="A21" s="55" t="s">
        <v>52</v>
      </c>
      <c r="B21" s="41">
        <f>IF($A21=B$16,B$17,-1)</f>
        <v>-1</v>
      </c>
      <c r="C21" s="42">
        <f aca="true" t="shared" si="3" ref="C21:M24">IF($A21=C$16,C$17,-1)</f>
        <v>-1</v>
      </c>
      <c r="D21" s="42">
        <f t="shared" si="3"/>
        <v>-1</v>
      </c>
      <c r="E21" s="42">
        <f t="shared" si="3"/>
        <v>-1</v>
      </c>
      <c r="F21" s="42">
        <f t="shared" si="3"/>
        <v>-1</v>
      </c>
      <c r="G21" s="42">
        <f t="shared" si="3"/>
        <v>-1</v>
      </c>
      <c r="H21" s="42">
        <f t="shared" si="3"/>
        <v>-1</v>
      </c>
      <c r="I21" s="42">
        <f t="shared" si="3"/>
        <v>-1</v>
      </c>
      <c r="J21" s="42">
        <f t="shared" si="3"/>
        <v>-1</v>
      </c>
      <c r="K21" s="42">
        <f t="shared" si="3"/>
        <v>-1</v>
      </c>
      <c r="L21" s="42">
        <f t="shared" si="3"/>
        <v>-1</v>
      </c>
      <c r="M21" s="43">
        <f t="shared" si="3"/>
        <v>-1</v>
      </c>
      <c r="N21" s="30"/>
      <c r="O21" s="32" t="s">
        <v>47</v>
      </c>
    </row>
    <row r="22" spans="1:14" ht="15">
      <c r="A22" s="56" t="s">
        <v>53</v>
      </c>
      <c r="B22" s="44">
        <f>IF($A22=B$16,B$17,-1)</f>
        <v>-1</v>
      </c>
      <c r="C22" s="45">
        <f t="shared" si="3"/>
        <v>-1</v>
      </c>
      <c r="D22" s="45">
        <f t="shared" si="3"/>
        <v>-1</v>
      </c>
      <c r="E22" s="45">
        <f t="shared" si="3"/>
        <v>-1</v>
      </c>
      <c r="F22" s="45">
        <f t="shared" si="3"/>
        <v>-1</v>
      </c>
      <c r="G22" s="45">
        <f t="shared" si="3"/>
        <v>-1</v>
      </c>
      <c r="H22" s="45">
        <f t="shared" si="3"/>
        <v>-1</v>
      </c>
      <c r="I22" s="45">
        <f t="shared" si="3"/>
        <v>-1</v>
      </c>
      <c r="J22" s="45">
        <f t="shared" si="3"/>
        <v>-1</v>
      </c>
      <c r="K22" s="45">
        <f t="shared" si="3"/>
        <v>-1</v>
      </c>
      <c r="L22" s="45">
        <f t="shared" si="3"/>
        <v>-1</v>
      </c>
      <c r="M22" s="46">
        <f t="shared" si="3"/>
        <v>-1</v>
      </c>
      <c r="N22" s="30"/>
    </row>
    <row r="23" spans="1:14" ht="15">
      <c r="A23" s="56" t="s">
        <v>54</v>
      </c>
      <c r="B23" s="44">
        <f>IF($A23=B$16,B$17,-1)</f>
        <v>-1</v>
      </c>
      <c r="C23" s="45">
        <f t="shared" si="3"/>
        <v>-1</v>
      </c>
      <c r="D23" s="45">
        <f t="shared" si="3"/>
        <v>-1</v>
      </c>
      <c r="E23" s="45">
        <f t="shared" si="3"/>
        <v>-1</v>
      </c>
      <c r="F23" s="45">
        <f t="shared" si="3"/>
        <v>-1</v>
      </c>
      <c r="G23" s="45">
        <f t="shared" si="3"/>
        <v>-1</v>
      </c>
      <c r="H23" s="45">
        <f t="shared" si="3"/>
        <v>-1</v>
      </c>
      <c r="I23" s="45">
        <f t="shared" si="3"/>
        <v>-1</v>
      </c>
      <c r="J23" s="45">
        <f t="shared" si="3"/>
        <v>-1</v>
      </c>
      <c r="K23" s="45">
        <f t="shared" si="3"/>
        <v>-1</v>
      </c>
      <c r="L23" s="45">
        <f t="shared" si="3"/>
        <v>-1</v>
      </c>
      <c r="M23" s="46">
        <f t="shared" si="3"/>
        <v>-1</v>
      </c>
      <c r="N23" s="30"/>
    </row>
    <row r="24" spans="1:14" ht="15">
      <c r="A24" s="57" t="s">
        <v>55</v>
      </c>
      <c r="B24" s="47">
        <f>IF($A24=B$16,B$17,-1)</f>
        <v>-1</v>
      </c>
      <c r="C24" s="48">
        <f t="shared" si="3"/>
        <v>-1</v>
      </c>
      <c r="D24" s="48">
        <f t="shared" si="3"/>
        <v>-1</v>
      </c>
      <c r="E24" s="48">
        <f t="shared" si="3"/>
        <v>-1</v>
      </c>
      <c r="F24" s="48">
        <f t="shared" si="3"/>
        <v>-1</v>
      </c>
      <c r="G24" s="48">
        <f t="shared" si="3"/>
        <v>-1</v>
      </c>
      <c r="H24" s="48">
        <f t="shared" si="3"/>
        <v>-1</v>
      </c>
      <c r="I24" s="48">
        <f t="shared" si="3"/>
        <v>-1</v>
      </c>
      <c r="J24" s="48">
        <f t="shared" si="3"/>
        <v>-1</v>
      </c>
      <c r="K24" s="48">
        <f t="shared" si="3"/>
        <v>-1</v>
      </c>
      <c r="L24" s="48">
        <f t="shared" si="3"/>
        <v>-1</v>
      </c>
      <c r="M24" s="49">
        <f t="shared" si="3"/>
        <v>-1</v>
      </c>
      <c r="N24" s="30"/>
    </row>
    <row r="25" spans="1:14" ht="15">
      <c r="A25" s="55" t="s">
        <v>52</v>
      </c>
      <c r="B25" s="41">
        <f>MAX($B21:B21)</f>
        <v>-1</v>
      </c>
      <c r="C25" s="42">
        <f>MAX($B21:C21)</f>
        <v>-1</v>
      </c>
      <c r="D25" s="42">
        <f>MAX($B21:D21)</f>
        <v>-1</v>
      </c>
      <c r="E25" s="42">
        <f>MAX($B21:E21)</f>
        <v>-1</v>
      </c>
      <c r="F25" s="42">
        <f>MAX($B21:F21)</f>
        <v>-1</v>
      </c>
      <c r="G25" s="42">
        <f>MAX($B21:G21)</f>
        <v>-1</v>
      </c>
      <c r="H25" s="42">
        <f>MAX($B21:H21)</f>
        <v>-1</v>
      </c>
      <c r="I25" s="42">
        <f>MAX($B21:I21)</f>
        <v>-1</v>
      </c>
      <c r="J25" s="42">
        <f>MAX($B21:J21)</f>
        <v>-1</v>
      </c>
      <c r="K25" s="42">
        <f>MAX($B21:K21)</f>
        <v>-1</v>
      </c>
      <c r="L25" s="42">
        <f>MAX($B21:L21)</f>
        <v>-1</v>
      </c>
      <c r="M25" s="43">
        <f>MAX($B21:M21)</f>
        <v>-1</v>
      </c>
      <c r="N25" s="30"/>
    </row>
    <row r="26" spans="1:14" ht="15">
      <c r="A26" s="56" t="s">
        <v>53</v>
      </c>
      <c r="B26" s="44">
        <f>MAX($B22:B22)</f>
        <v>-1</v>
      </c>
      <c r="C26" s="45">
        <f>MAX($B22:C22)</f>
        <v>-1</v>
      </c>
      <c r="D26" s="45">
        <f>MAX($B22:D22)</f>
        <v>-1</v>
      </c>
      <c r="E26" s="45">
        <f>MAX($B22:E22)</f>
        <v>-1</v>
      </c>
      <c r="F26" s="45">
        <f>MAX($B22:F22)</f>
        <v>-1</v>
      </c>
      <c r="G26" s="45">
        <f>MAX($B22:G22)</f>
        <v>-1</v>
      </c>
      <c r="H26" s="45">
        <f>MAX($B22:H22)</f>
        <v>-1</v>
      </c>
      <c r="I26" s="45">
        <f>MAX($B22:I22)</f>
        <v>-1</v>
      </c>
      <c r="J26" s="45">
        <f>MAX($B22:J22)</f>
        <v>-1</v>
      </c>
      <c r="K26" s="45">
        <f>MAX($B22:K22)</f>
        <v>-1</v>
      </c>
      <c r="L26" s="45">
        <f>MAX($B22:L22)</f>
        <v>-1</v>
      </c>
      <c r="M26" s="46">
        <f>MAX($B22:M22)</f>
        <v>-1</v>
      </c>
      <c r="N26" s="30"/>
    </row>
    <row r="27" spans="1:14" ht="15">
      <c r="A27" s="56" t="s">
        <v>54</v>
      </c>
      <c r="B27" s="44">
        <f>MAX($B23:B23)</f>
        <v>-1</v>
      </c>
      <c r="C27" s="45">
        <f>MAX($B23:C23)</f>
        <v>-1</v>
      </c>
      <c r="D27" s="45">
        <f>MAX($B23:D23)</f>
        <v>-1</v>
      </c>
      <c r="E27" s="45">
        <f>MAX($B23:E23)</f>
        <v>-1</v>
      </c>
      <c r="F27" s="45">
        <f>MAX($B23:F23)</f>
        <v>-1</v>
      </c>
      <c r="G27" s="45">
        <f>MAX($B23:G23)</f>
        <v>-1</v>
      </c>
      <c r="H27" s="45">
        <f>MAX($B23:H23)</f>
        <v>-1</v>
      </c>
      <c r="I27" s="45">
        <f>MAX($B23:I23)</f>
        <v>-1</v>
      </c>
      <c r="J27" s="45">
        <f>MAX($B23:J23)</f>
        <v>-1</v>
      </c>
      <c r="K27" s="45">
        <f>MAX($B23:K23)</f>
        <v>-1</v>
      </c>
      <c r="L27" s="45">
        <f>MAX($B23:L23)</f>
        <v>-1</v>
      </c>
      <c r="M27" s="46">
        <f>MAX($B23:M23)</f>
        <v>-1</v>
      </c>
      <c r="N27" s="30"/>
    </row>
    <row r="28" spans="1:14" ht="15">
      <c r="A28" s="57" t="s">
        <v>55</v>
      </c>
      <c r="B28" s="47">
        <f>MAX($B24:B24)</f>
        <v>-1</v>
      </c>
      <c r="C28" s="48">
        <f>MAX($B24:C24)</f>
        <v>-1</v>
      </c>
      <c r="D28" s="48">
        <f>MAX($B24:D24)</f>
        <v>-1</v>
      </c>
      <c r="E28" s="48">
        <f>MAX($B24:E24)</f>
        <v>-1</v>
      </c>
      <c r="F28" s="48">
        <f>MAX($B24:F24)</f>
        <v>-1</v>
      </c>
      <c r="G28" s="48">
        <f>MAX($B24:G24)</f>
        <v>-1</v>
      </c>
      <c r="H28" s="48">
        <f>MAX($B24:H24)</f>
        <v>-1</v>
      </c>
      <c r="I28" s="48">
        <f>MAX($B24:I24)</f>
        <v>-1</v>
      </c>
      <c r="J28" s="48">
        <f>MAX($B24:J24)</f>
        <v>-1</v>
      </c>
      <c r="K28" s="48">
        <f>MAX($B24:K24)</f>
        <v>-1</v>
      </c>
      <c r="L28" s="48">
        <f>MAX($B24:L24)</f>
        <v>-1</v>
      </c>
      <c r="M28" s="49">
        <f>MAX($B24:M24)</f>
        <v>-1</v>
      </c>
      <c r="N28" s="30"/>
    </row>
    <row r="29" spans="1:14" ht="15">
      <c r="A29" s="55" t="s">
        <v>52</v>
      </c>
      <c r="B29" s="41">
        <f>IF(B21=-1,0,B21-B25)</f>
        <v>0</v>
      </c>
      <c r="C29" s="42">
        <f aca="true" t="shared" si="4" ref="C29:M29">IF(C21=-1,0,C21-C25)</f>
        <v>0</v>
      </c>
      <c r="D29" s="42">
        <f t="shared" si="4"/>
        <v>0</v>
      </c>
      <c r="E29" s="42">
        <f t="shared" si="4"/>
        <v>0</v>
      </c>
      <c r="F29" s="42">
        <f t="shared" si="4"/>
        <v>0</v>
      </c>
      <c r="G29" s="42">
        <f t="shared" si="4"/>
        <v>0</v>
      </c>
      <c r="H29" s="42">
        <f t="shared" si="4"/>
        <v>0</v>
      </c>
      <c r="I29" s="42">
        <f t="shared" si="4"/>
        <v>0</v>
      </c>
      <c r="J29" s="42">
        <f t="shared" si="4"/>
        <v>0</v>
      </c>
      <c r="K29" s="42">
        <f t="shared" si="4"/>
        <v>0</v>
      </c>
      <c r="L29" s="42">
        <f t="shared" si="4"/>
        <v>0</v>
      </c>
      <c r="M29" s="43">
        <f t="shared" si="4"/>
        <v>0</v>
      </c>
      <c r="N29" s="30"/>
    </row>
    <row r="30" spans="1:14" ht="15">
      <c r="A30" s="56" t="s">
        <v>53</v>
      </c>
      <c r="B30" s="44">
        <f aca="true" t="shared" si="5" ref="B30:M32">IF(B22=-1,0,B22-B26)</f>
        <v>0</v>
      </c>
      <c r="C30" s="45">
        <f t="shared" si="5"/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6">
        <f t="shared" si="5"/>
        <v>0</v>
      </c>
      <c r="N30" s="30"/>
    </row>
    <row r="31" spans="1:14" ht="15">
      <c r="A31" s="56" t="s">
        <v>54</v>
      </c>
      <c r="B31" s="44">
        <f t="shared" si="5"/>
        <v>0</v>
      </c>
      <c r="C31" s="45">
        <f t="shared" si="5"/>
        <v>0</v>
      </c>
      <c r="D31" s="45">
        <f t="shared" si="5"/>
        <v>0</v>
      </c>
      <c r="E31" s="45">
        <f t="shared" si="5"/>
        <v>0</v>
      </c>
      <c r="F31" s="45">
        <f t="shared" si="5"/>
        <v>0</v>
      </c>
      <c r="G31" s="45">
        <f t="shared" si="5"/>
        <v>0</v>
      </c>
      <c r="H31" s="45">
        <f t="shared" si="5"/>
        <v>0</v>
      </c>
      <c r="I31" s="45">
        <f t="shared" si="5"/>
        <v>0</v>
      </c>
      <c r="J31" s="45">
        <f t="shared" si="5"/>
        <v>0</v>
      </c>
      <c r="K31" s="45">
        <f t="shared" si="5"/>
        <v>0</v>
      </c>
      <c r="L31" s="45">
        <f t="shared" si="5"/>
        <v>0</v>
      </c>
      <c r="M31" s="46">
        <f t="shared" si="5"/>
        <v>0</v>
      </c>
      <c r="N31" s="30"/>
    </row>
    <row r="32" spans="1:15" ht="15">
      <c r="A32" s="57" t="s">
        <v>55</v>
      </c>
      <c r="B32" s="47">
        <f t="shared" si="5"/>
        <v>0</v>
      </c>
      <c r="C32" s="48">
        <f t="shared" si="5"/>
        <v>0</v>
      </c>
      <c r="D32" s="48">
        <f t="shared" si="5"/>
        <v>0</v>
      </c>
      <c r="E32" s="48">
        <f t="shared" si="5"/>
        <v>0</v>
      </c>
      <c r="F32" s="48">
        <f t="shared" si="5"/>
        <v>0</v>
      </c>
      <c r="G32" s="48">
        <f t="shared" si="5"/>
        <v>0</v>
      </c>
      <c r="H32" s="48">
        <f t="shared" si="5"/>
        <v>0</v>
      </c>
      <c r="I32" s="48">
        <f t="shared" si="5"/>
        <v>0</v>
      </c>
      <c r="J32" s="48">
        <f t="shared" si="5"/>
        <v>0</v>
      </c>
      <c r="K32" s="48">
        <f t="shared" si="5"/>
        <v>0</v>
      </c>
      <c r="L32" s="48">
        <f t="shared" si="5"/>
        <v>0</v>
      </c>
      <c r="M32" s="49">
        <f t="shared" si="5"/>
        <v>0</v>
      </c>
      <c r="N32" s="50">
        <f>SUM(B29:M32)</f>
        <v>0</v>
      </c>
      <c r="O32" s="32" t="s">
        <v>35</v>
      </c>
    </row>
    <row r="33" ht="15">
      <c r="A33" s="20"/>
    </row>
    <row r="34" spans="1:15" ht="15">
      <c r="A34" s="36" t="s">
        <v>56</v>
      </c>
      <c r="B34" s="58"/>
      <c r="C34" s="58" t="s">
        <v>33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O34" s="32" t="s">
        <v>48</v>
      </c>
    </row>
    <row r="35" spans="1:15" ht="15">
      <c r="A35" s="36">
        <v>1</v>
      </c>
      <c r="B35" s="38">
        <f>IF(B$18=$A35,B$19,0)</f>
        <v>0</v>
      </c>
      <c r="C35" s="38">
        <f aca="true" t="shared" si="6" ref="C35:M37">IF(C$18=$A35,C$19,0)</f>
        <v>0</v>
      </c>
      <c r="D35" s="38">
        <f t="shared" si="6"/>
        <v>4</v>
      </c>
      <c r="E35" s="38">
        <f t="shared" si="6"/>
        <v>0</v>
      </c>
      <c r="F35" s="38">
        <f t="shared" si="6"/>
        <v>0</v>
      </c>
      <c r="G35" s="38">
        <f t="shared" si="6"/>
        <v>4</v>
      </c>
      <c r="H35" s="38">
        <f t="shared" si="6"/>
        <v>0</v>
      </c>
      <c r="I35" s="38">
        <f t="shared" si="6"/>
        <v>0</v>
      </c>
      <c r="J35" s="38">
        <f t="shared" si="6"/>
        <v>3</v>
      </c>
      <c r="K35" s="38">
        <f t="shared" si="6"/>
        <v>0</v>
      </c>
      <c r="L35" s="38">
        <f t="shared" si="6"/>
        <v>1</v>
      </c>
      <c r="M35" s="38">
        <f t="shared" si="6"/>
        <v>0</v>
      </c>
      <c r="O35" s="32" t="s">
        <v>49</v>
      </c>
    </row>
    <row r="36" spans="1:13" ht="15">
      <c r="A36" s="36">
        <v>2</v>
      </c>
      <c r="B36" s="38">
        <f>IF(B$18=$A36,B$19,0)</f>
        <v>3</v>
      </c>
      <c r="C36" s="38">
        <f t="shared" si="6"/>
        <v>0</v>
      </c>
      <c r="D36" s="38">
        <f t="shared" si="6"/>
        <v>0</v>
      </c>
      <c r="E36" s="38">
        <f t="shared" si="6"/>
        <v>1</v>
      </c>
      <c r="F36" s="38">
        <f t="shared" si="6"/>
        <v>3</v>
      </c>
      <c r="G36" s="38">
        <f t="shared" si="6"/>
        <v>0</v>
      </c>
      <c r="H36" s="38">
        <f t="shared" si="6"/>
        <v>2</v>
      </c>
      <c r="I36" s="38">
        <f t="shared" si="6"/>
        <v>0</v>
      </c>
      <c r="J36" s="38">
        <f t="shared" si="6"/>
        <v>0</v>
      </c>
      <c r="K36" s="38">
        <f t="shared" si="6"/>
        <v>0</v>
      </c>
      <c r="L36" s="38">
        <f t="shared" si="6"/>
        <v>0</v>
      </c>
      <c r="M36" s="38">
        <f t="shared" si="6"/>
        <v>0</v>
      </c>
    </row>
    <row r="37" spans="1:13" ht="15">
      <c r="A37" s="36">
        <v>3</v>
      </c>
      <c r="B37" s="38">
        <f>IF(B$18=$A37,B$19,0)</f>
        <v>0</v>
      </c>
      <c r="C37" s="38">
        <f t="shared" si="6"/>
        <v>3</v>
      </c>
      <c r="D37" s="38">
        <f t="shared" si="6"/>
        <v>0</v>
      </c>
      <c r="E37" s="38">
        <f t="shared" si="6"/>
        <v>0</v>
      </c>
      <c r="F37" s="38">
        <f t="shared" si="6"/>
        <v>0</v>
      </c>
      <c r="G37" s="38">
        <f t="shared" si="6"/>
        <v>0</v>
      </c>
      <c r="H37" s="38">
        <f t="shared" si="6"/>
        <v>0</v>
      </c>
      <c r="I37" s="38">
        <f t="shared" si="6"/>
        <v>3</v>
      </c>
      <c r="J37" s="38">
        <f t="shared" si="6"/>
        <v>0</v>
      </c>
      <c r="K37" s="38">
        <f t="shared" si="6"/>
        <v>2</v>
      </c>
      <c r="L37" s="38">
        <f t="shared" si="6"/>
        <v>0</v>
      </c>
      <c r="M37" s="40">
        <f t="shared" si="6"/>
        <v>4</v>
      </c>
    </row>
    <row r="38" spans="1:13" ht="15">
      <c r="A38" s="51" t="s">
        <v>32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9"/>
    </row>
    <row r="39" spans="1:13" ht="15">
      <c r="A39" s="52">
        <v>1</v>
      </c>
      <c r="B39" s="39">
        <v>0</v>
      </c>
      <c r="C39" s="39">
        <f>B71</f>
        <v>0</v>
      </c>
      <c r="D39" s="39">
        <f>C71</f>
        <v>0</v>
      </c>
      <c r="E39" s="39">
        <f>D71</f>
        <v>4</v>
      </c>
      <c r="F39" s="39">
        <f>E71</f>
        <v>4</v>
      </c>
      <c r="G39" s="39">
        <f aca="true" t="shared" si="7" ref="G39:M39">F71</f>
        <v>4</v>
      </c>
      <c r="H39" s="39">
        <f t="shared" si="7"/>
        <v>8</v>
      </c>
      <c r="I39" s="39">
        <f t="shared" si="7"/>
        <v>8</v>
      </c>
      <c r="J39" s="39">
        <f t="shared" si="7"/>
        <v>8</v>
      </c>
      <c r="K39" s="39">
        <f t="shared" si="7"/>
        <v>12</v>
      </c>
      <c r="L39" s="39">
        <f t="shared" si="7"/>
        <v>12</v>
      </c>
      <c r="M39" s="39">
        <f t="shared" si="7"/>
        <v>13</v>
      </c>
    </row>
    <row r="40" spans="1:13" ht="15">
      <c r="A40" s="52">
        <v>2</v>
      </c>
      <c r="B40" s="39">
        <v>0</v>
      </c>
      <c r="C40" s="39">
        <f aca="true" t="shared" si="8" ref="C40:E41">B72</f>
        <v>3</v>
      </c>
      <c r="D40" s="39">
        <f t="shared" si="8"/>
        <v>3</v>
      </c>
      <c r="E40" s="39">
        <f t="shared" si="8"/>
        <v>3</v>
      </c>
      <c r="F40" s="39">
        <f aca="true" t="shared" si="9" ref="F40:M40">E72</f>
        <v>4</v>
      </c>
      <c r="G40" s="39">
        <f t="shared" si="9"/>
        <v>7</v>
      </c>
      <c r="H40" s="39">
        <f t="shared" si="9"/>
        <v>7</v>
      </c>
      <c r="I40" s="39">
        <f t="shared" si="9"/>
        <v>9</v>
      </c>
      <c r="J40" s="39">
        <f t="shared" si="9"/>
        <v>9</v>
      </c>
      <c r="K40" s="39">
        <f t="shared" si="9"/>
        <v>9</v>
      </c>
      <c r="L40" s="39">
        <f t="shared" si="9"/>
        <v>9</v>
      </c>
      <c r="M40" s="39">
        <f t="shared" si="9"/>
        <v>9</v>
      </c>
    </row>
    <row r="41" spans="1:13" ht="15">
      <c r="A41" s="52">
        <v>3</v>
      </c>
      <c r="B41" s="39">
        <v>0</v>
      </c>
      <c r="C41" s="39">
        <f t="shared" si="8"/>
        <v>0</v>
      </c>
      <c r="D41" s="39">
        <f t="shared" si="8"/>
        <v>3</v>
      </c>
      <c r="E41" s="39">
        <f t="shared" si="8"/>
        <v>3</v>
      </c>
      <c r="F41" s="39">
        <f aca="true" t="shared" si="10" ref="F41:M41">E73</f>
        <v>3</v>
      </c>
      <c r="G41" s="39">
        <f t="shared" si="10"/>
        <v>3</v>
      </c>
      <c r="H41" s="39">
        <f t="shared" si="10"/>
        <v>3</v>
      </c>
      <c r="I41" s="39">
        <f t="shared" si="10"/>
        <v>3</v>
      </c>
      <c r="J41" s="39">
        <f t="shared" si="10"/>
        <v>6</v>
      </c>
      <c r="K41" s="39">
        <f t="shared" si="10"/>
        <v>6</v>
      </c>
      <c r="L41" s="39">
        <f t="shared" si="10"/>
        <v>9</v>
      </c>
      <c r="M41" s="39">
        <f t="shared" si="10"/>
        <v>9</v>
      </c>
    </row>
    <row r="42" spans="1:13" ht="15">
      <c r="A42" s="52" t="s">
        <v>30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">
      <c r="A43" s="52">
        <v>1</v>
      </c>
      <c r="B43" s="39">
        <f>B39+B35</f>
        <v>0</v>
      </c>
      <c r="C43" s="39">
        <f>C39+C35</f>
        <v>0</v>
      </c>
      <c r="D43" s="39">
        <f>D39+D35</f>
        <v>4</v>
      </c>
      <c r="E43" s="39">
        <f aca="true" t="shared" si="11" ref="E43:M43">E39+E35</f>
        <v>4</v>
      </c>
      <c r="F43" s="39">
        <f t="shared" si="11"/>
        <v>4</v>
      </c>
      <c r="G43" s="39">
        <f t="shared" si="11"/>
        <v>8</v>
      </c>
      <c r="H43" s="39">
        <f t="shared" si="11"/>
        <v>8</v>
      </c>
      <c r="I43" s="39">
        <f t="shared" si="11"/>
        <v>8</v>
      </c>
      <c r="J43" s="39">
        <f t="shared" si="11"/>
        <v>11</v>
      </c>
      <c r="K43" s="39">
        <f t="shared" si="11"/>
        <v>12</v>
      </c>
      <c r="L43" s="39">
        <f t="shared" si="11"/>
        <v>13</v>
      </c>
      <c r="M43" s="39">
        <f t="shared" si="11"/>
        <v>13</v>
      </c>
    </row>
    <row r="44" spans="1:13" ht="15">
      <c r="A44" s="52">
        <v>2</v>
      </c>
      <c r="B44" s="39">
        <f>B36</f>
        <v>3</v>
      </c>
      <c r="C44" s="39">
        <f>C40+C36</f>
        <v>3</v>
      </c>
      <c r="D44" s="39">
        <f>D40+D36</f>
        <v>3</v>
      </c>
      <c r="E44" s="39">
        <f aca="true" t="shared" si="12" ref="E44:M44">E40+E36</f>
        <v>4</v>
      </c>
      <c r="F44" s="39">
        <f t="shared" si="12"/>
        <v>7</v>
      </c>
      <c r="G44" s="39">
        <f t="shared" si="12"/>
        <v>7</v>
      </c>
      <c r="H44" s="39">
        <f t="shared" si="12"/>
        <v>9</v>
      </c>
      <c r="I44" s="39">
        <f t="shared" si="12"/>
        <v>9</v>
      </c>
      <c r="J44" s="39">
        <f t="shared" si="12"/>
        <v>9</v>
      </c>
      <c r="K44" s="39">
        <f t="shared" si="12"/>
        <v>9</v>
      </c>
      <c r="L44" s="39">
        <f t="shared" si="12"/>
        <v>9</v>
      </c>
      <c r="M44" s="39">
        <f t="shared" si="12"/>
        <v>9</v>
      </c>
    </row>
    <row r="45" spans="1:13" ht="15">
      <c r="A45" s="53">
        <v>3</v>
      </c>
      <c r="B45" s="40">
        <f>B37</f>
        <v>0</v>
      </c>
      <c r="C45" s="40">
        <f>C41+C37</f>
        <v>3</v>
      </c>
      <c r="D45" s="40">
        <f>D41+D37</f>
        <v>3</v>
      </c>
      <c r="E45" s="40">
        <f aca="true" t="shared" si="13" ref="E45:M45">E41+E37</f>
        <v>3</v>
      </c>
      <c r="F45" s="40">
        <f t="shared" si="13"/>
        <v>3</v>
      </c>
      <c r="G45" s="40">
        <f t="shared" si="13"/>
        <v>3</v>
      </c>
      <c r="H45" s="40">
        <f t="shared" si="13"/>
        <v>3</v>
      </c>
      <c r="I45" s="40">
        <f t="shared" si="13"/>
        <v>6</v>
      </c>
      <c r="J45" s="40">
        <f t="shared" si="13"/>
        <v>6</v>
      </c>
      <c r="K45" s="40">
        <f t="shared" si="13"/>
        <v>8</v>
      </c>
      <c r="L45" s="40">
        <f t="shared" si="13"/>
        <v>9</v>
      </c>
      <c r="M45" s="40">
        <f t="shared" si="13"/>
        <v>13</v>
      </c>
    </row>
    <row r="46" spans="1:13" ht="15">
      <c r="A46" s="2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5" ht="15">
      <c r="A47" s="33" t="s">
        <v>38</v>
      </c>
      <c r="B47" s="34"/>
      <c r="C47" s="34" t="s">
        <v>51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O47" s="32" t="s">
        <v>50</v>
      </c>
    </row>
    <row r="48" spans="1:15" ht="15">
      <c r="A48" s="33">
        <v>1</v>
      </c>
      <c r="B48" s="34">
        <f aca="true" t="shared" si="14" ref="B48:J48">IF($A48=B$16,B$17,0)</f>
        <v>0</v>
      </c>
      <c r="C48" s="34">
        <f t="shared" si="14"/>
        <v>0</v>
      </c>
      <c r="D48" s="34">
        <f t="shared" si="14"/>
        <v>1</v>
      </c>
      <c r="E48" s="34">
        <f t="shared" si="14"/>
        <v>0</v>
      </c>
      <c r="F48" s="34">
        <f t="shared" si="14"/>
        <v>2</v>
      </c>
      <c r="G48" s="34">
        <f t="shared" si="14"/>
        <v>0</v>
      </c>
      <c r="H48" s="34">
        <f t="shared" si="14"/>
        <v>0</v>
      </c>
      <c r="I48" s="34">
        <f>IF($A48=I$16,I$17,0)</f>
        <v>0</v>
      </c>
      <c r="J48" s="34">
        <f t="shared" si="14"/>
        <v>0</v>
      </c>
      <c r="K48" s="34">
        <f>IF($A48=K$16,K$17,0)</f>
        <v>3</v>
      </c>
      <c r="L48" s="34">
        <f>IF($A48=L$16,L$17,0)</f>
        <v>0</v>
      </c>
      <c r="M48" s="34">
        <f>IF($A48=M$16,M$17,0)</f>
        <v>0</v>
      </c>
      <c r="O48" s="32" t="s">
        <v>49</v>
      </c>
    </row>
    <row r="49" spans="1:13" ht="15">
      <c r="A49" s="33">
        <v>2</v>
      </c>
      <c r="B49" s="34">
        <f>IF($A49=B$16,B$17,0)</f>
        <v>0</v>
      </c>
      <c r="C49" s="34">
        <f aca="true" t="shared" si="15" ref="C49:M51">IF($A49=C$16,C$17,0)</f>
        <v>0</v>
      </c>
      <c r="D49" s="34">
        <f t="shared" si="15"/>
        <v>0</v>
      </c>
      <c r="E49" s="34">
        <f t="shared" si="15"/>
        <v>1</v>
      </c>
      <c r="F49" s="34">
        <f t="shared" si="15"/>
        <v>0</v>
      </c>
      <c r="G49" s="34">
        <f t="shared" si="15"/>
        <v>2</v>
      </c>
      <c r="H49" s="34">
        <f t="shared" si="15"/>
        <v>0</v>
      </c>
      <c r="I49" s="34">
        <f t="shared" si="15"/>
        <v>0</v>
      </c>
      <c r="J49" s="34">
        <f t="shared" si="15"/>
        <v>0</v>
      </c>
      <c r="K49" s="34">
        <f t="shared" si="15"/>
        <v>0</v>
      </c>
      <c r="L49" s="34">
        <f t="shared" si="15"/>
        <v>0</v>
      </c>
      <c r="M49" s="34">
        <f t="shared" si="15"/>
        <v>3</v>
      </c>
    </row>
    <row r="50" spans="1:13" ht="15">
      <c r="A50" s="33">
        <v>3</v>
      </c>
      <c r="B50" s="34">
        <f>IF($A50=B$16,B$17,0)</f>
        <v>0</v>
      </c>
      <c r="C50" s="34">
        <f t="shared" si="15"/>
        <v>1</v>
      </c>
      <c r="D50" s="34">
        <f t="shared" si="15"/>
        <v>0</v>
      </c>
      <c r="E50" s="34">
        <f t="shared" si="15"/>
        <v>0</v>
      </c>
      <c r="F50" s="34">
        <f t="shared" si="15"/>
        <v>0</v>
      </c>
      <c r="G50" s="34">
        <f t="shared" si="15"/>
        <v>0</v>
      </c>
      <c r="H50" s="34">
        <f t="shared" si="15"/>
        <v>2</v>
      </c>
      <c r="I50" s="34">
        <f t="shared" si="15"/>
        <v>0</v>
      </c>
      <c r="J50" s="34">
        <f t="shared" si="15"/>
        <v>3</v>
      </c>
      <c r="K50" s="34">
        <f t="shared" si="15"/>
        <v>0</v>
      </c>
      <c r="L50" s="34">
        <f t="shared" si="15"/>
        <v>0</v>
      </c>
      <c r="M50" s="34">
        <f t="shared" si="15"/>
        <v>0</v>
      </c>
    </row>
    <row r="51" spans="1:13" ht="15">
      <c r="A51" s="54">
        <v>4</v>
      </c>
      <c r="B51" s="35">
        <f>IF($A51=B$16,B$17,0)</f>
        <v>1</v>
      </c>
      <c r="C51" s="35">
        <f t="shared" si="15"/>
        <v>0</v>
      </c>
      <c r="D51" s="35">
        <f t="shared" si="15"/>
        <v>0</v>
      </c>
      <c r="E51" s="35">
        <f t="shared" si="15"/>
        <v>0</v>
      </c>
      <c r="F51" s="35">
        <f t="shared" si="15"/>
        <v>0</v>
      </c>
      <c r="G51" s="35">
        <f t="shared" si="15"/>
        <v>0</v>
      </c>
      <c r="H51" s="35">
        <f t="shared" si="15"/>
        <v>0</v>
      </c>
      <c r="I51" s="35">
        <f t="shared" si="15"/>
        <v>2</v>
      </c>
      <c r="J51" s="35">
        <f t="shared" si="15"/>
        <v>0</v>
      </c>
      <c r="K51" s="35">
        <f t="shared" si="15"/>
        <v>0</v>
      </c>
      <c r="L51" s="35">
        <f t="shared" si="15"/>
        <v>3</v>
      </c>
      <c r="M51" s="35">
        <f t="shared" si="15"/>
        <v>0</v>
      </c>
    </row>
    <row r="52" spans="1:13" ht="15">
      <c r="A52" s="33" t="s">
        <v>32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ht="15">
      <c r="A53" s="33">
        <v>1</v>
      </c>
      <c r="B53" s="34">
        <v>0</v>
      </c>
      <c r="C53" s="34">
        <f>B75</f>
        <v>0</v>
      </c>
      <c r="D53" s="34">
        <f>C75</f>
        <v>0</v>
      </c>
      <c r="E53" s="34">
        <f>D75</f>
        <v>4</v>
      </c>
      <c r="F53" s="34">
        <f>E75</f>
        <v>4</v>
      </c>
      <c r="G53" s="34">
        <f aca="true" t="shared" si="16" ref="G53:M53">F75</f>
        <v>7</v>
      </c>
      <c r="H53" s="34">
        <f t="shared" si="16"/>
        <v>7</v>
      </c>
      <c r="I53" s="34">
        <f t="shared" si="16"/>
        <v>7</v>
      </c>
      <c r="J53" s="34">
        <f t="shared" si="16"/>
        <v>7</v>
      </c>
      <c r="K53" s="34">
        <f t="shared" si="16"/>
        <v>7</v>
      </c>
      <c r="L53" s="34">
        <f t="shared" si="16"/>
        <v>9</v>
      </c>
      <c r="M53" s="34">
        <f t="shared" si="16"/>
        <v>9</v>
      </c>
    </row>
    <row r="54" spans="1:13" ht="15">
      <c r="A54" s="33">
        <v>2</v>
      </c>
      <c r="B54" s="34">
        <v>0</v>
      </c>
      <c r="C54" s="34">
        <f aca="true" t="shared" si="17" ref="C54:D56">B76</f>
        <v>0</v>
      </c>
      <c r="D54" s="34">
        <f t="shared" si="17"/>
        <v>0</v>
      </c>
      <c r="E54" s="34">
        <f>D76</f>
        <v>0</v>
      </c>
      <c r="F54" s="34">
        <f>E76</f>
        <v>4</v>
      </c>
      <c r="G54" s="34">
        <f>F76</f>
        <v>4</v>
      </c>
      <c r="H54" s="34">
        <f>G76</f>
        <v>8</v>
      </c>
      <c r="I54" s="34">
        <f>H76</f>
        <v>8</v>
      </c>
      <c r="J54" s="34">
        <f>I76</f>
        <v>8</v>
      </c>
      <c r="K54" s="34">
        <f>J76</f>
        <v>8</v>
      </c>
      <c r="L54" s="34">
        <f>K76</f>
        <v>8</v>
      </c>
      <c r="M54" s="34">
        <f>L76</f>
        <v>8</v>
      </c>
    </row>
    <row r="55" spans="1:13" ht="15">
      <c r="A55" s="33">
        <v>3</v>
      </c>
      <c r="B55" s="34">
        <v>0</v>
      </c>
      <c r="C55" s="34">
        <f t="shared" si="17"/>
        <v>0</v>
      </c>
      <c r="D55" s="34">
        <f t="shared" si="17"/>
        <v>3</v>
      </c>
      <c r="E55" s="34">
        <f>D77</f>
        <v>3</v>
      </c>
      <c r="F55" s="34">
        <f>E77</f>
        <v>3</v>
      </c>
      <c r="G55" s="34">
        <f>F77</f>
        <v>3</v>
      </c>
      <c r="H55" s="34">
        <f>G77</f>
        <v>3</v>
      </c>
      <c r="I55" s="34">
        <f>H77</f>
        <v>9</v>
      </c>
      <c r="J55" s="34">
        <f>I77</f>
        <v>9</v>
      </c>
      <c r="K55" s="34">
        <f>J77</f>
        <v>12</v>
      </c>
      <c r="L55" s="34">
        <f>K77</f>
        <v>12</v>
      </c>
      <c r="M55" s="34">
        <f>L77</f>
        <v>12</v>
      </c>
    </row>
    <row r="56" spans="1:13" ht="15">
      <c r="A56" s="33">
        <v>4</v>
      </c>
      <c r="B56" s="34">
        <v>0</v>
      </c>
      <c r="C56" s="34">
        <f t="shared" si="17"/>
        <v>3</v>
      </c>
      <c r="D56" s="34">
        <f t="shared" si="17"/>
        <v>3</v>
      </c>
      <c r="E56" s="34">
        <f>D78</f>
        <v>3</v>
      </c>
      <c r="F56" s="34">
        <f>E78</f>
        <v>3</v>
      </c>
      <c r="G56" s="34">
        <f>F78</f>
        <v>3</v>
      </c>
      <c r="H56" s="34">
        <f>G78</f>
        <v>3</v>
      </c>
      <c r="I56" s="34">
        <f>H78</f>
        <v>3</v>
      </c>
      <c r="J56" s="34">
        <f>I78</f>
        <v>6</v>
      </c>
      <c r="K56" s="34">
        <f>J78</f>
        <v>6</v>
      </c>
      <c r="L56" s="34">
        <f>K78</f>
        <v>6</v>
      </c>
      <c r="M56" s="34">
        <f>L78</f>
        <v>13</v>
      </c>
    </row>
    <row r="57" spans="1:13" ht="15">
      <c r="A57" s="33" t="s">
        <v>30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ht="15">
      <c r="A58" s="33">
        <v>1</v>
      </c>
      <c r="B58" s="34">
        <f>IF(B48&gt;0,SUM(B$35:B$37),0)</f>
        <v>0</v>
      </c>
      <c r="C58" s="34">
        <f>IF(C48&gt;0,MAX(B58,C53)+SUM(C$35:C$37),B58)</f>
        <v>0</v>
      </c>
      <c r="D58" s="34">
        <f aca="true" t="shared" si="18" ref="D58:M58">IF(D48&gt;0,MAX(C58,D53)+SUM(D$35:D$37),C58)</f>
        <v>4</v>
      </c>
      <c r="E58" s="34">
        <f t="shared" si="18"/>
        <v>4</v>
      </c>
      <c r="F58" s="34">
        <f t="shared" si="18"/>
        <v>7</v>
      </c>
      <c r="G58" s="34">
        <f t="shared" si="18"/>
        <v>7</v>
      </c>
      <c r="H58" s="34">
        <f t="shared" si="18"/>
        <v>7</v>
      </c>
      <c r="I58" s="34">
        <f t="shared" si="18"/>
        <v>7</v>
      </c>
      <c r="J58" s="34">
        <f>IF(J48&gt;0,MAX(I58,J53)+SUM(J$35:J$37),I58)</f>
        <v>7</v>
      </c>
      <c r="K58" s="34">
        <f t="shared" si="18"/>
        <v>9</v>
      </c>
      <c r="L58" s="34">
        <f t="shared" si="18"/>
        <v>9</v>
      </c>
      <c r="M58" s="34">
        <f t="shared" si="18"/>
        <v>9</v>
      </c>
    </row>
    <row r="59" spans="1:13" ht="15">
      <c r="A59" s="33">
        <v>2</v>
      </c>
      <c r="B59" s="34">
        <f>IF(B49&gt;0,SUM(B$35:B$37),0)</f>
        <v>0</v>
      </c>
      <c r="C59" s="34">
        <f aca="true" t="shared" si="19" ref="C59:M61">IF(C49&gt;0,MAX(B59,C54)+SUM(C$35:C$37),B59)</f>
        <v>0</v>
      </c>
      <c r="D59" s="34">
        <f t="shared" si="19"/>
        <v>0</v>
      </c>
      <c r="E59" s="34">
        <f t="shared" si="19"/>
        <v>1</v>
      </c>
      <c r="F59" s="34">
        <f t="shared" si="19"/>
        <v>1</v>
      </c>
      <c r="G59" s="34">
        <f t="shared" si="19"/>
        <v>8</v>
      </c>
      <c r="H59" s="34">
        <f t="shared" si="19"/>
        <v>8</v>
      </c>
      <c r="I59" s="34">
        <f t="shared" si="19"/>
        <v>8</v>
      </c>
      <c r="J59" s="34">
        <f>IF(J49&gt;0,MAX(I59,J54)+SUM(J$35:J$37),I59)</f>
        <v>8</v>
      </c>
      <c r="K59" s="34">
        <f t="shared" si="19"/>
        <v>8</v>
      </c>
      <c r="L59" s="34">
        <f t="shared" si="19"/>
        <v>8</v>
      </c>
      <c r="M59" s="34">
        <f t="shared" si="19"/>
        <v>12</v>
      </c>
    </row>
    <row r="60" spans="1:13" ht="15">
      <c r="A60" s="33">
        <v>3</v>
      </c>
      <c r="B60" s="34">
        <f>IF(B50&gt;0,SUM(B$35:B$37),0)</f>
        <v>0</v>
      </c>
      <c r="C60" s="34">
        <f t="shared" si="19"/>
        <v>3</v>
      </c>
      <c r="D60" s="34">
        <f t="shared" si="19"/>
        <v>3</v>
      </c>
      <c r="E60" s="34">
        <f t="shared" si="19"/>
        <v>3</v>
      </c>
      <c r="F60" s="34">
        <f t="shared" si="19"/>
        <v>3</v>
      </c>
      <c r="G60" s="34">
        <f t="shared" si="19"/>
        <v>3</v>
      </c>
      <c r="H60" s="34">
        <f t="shared" si="19"/>
        <v>5</v>
      </c>
      <c r="I60" s="34">
        <f t="shared" si="19"/>
        <v>5</v>
      </c>
      <c r="J60" s="34">
        <f>IF(J50&gt;0,MAX(I60,J55)+SUM(J$35:J$37),I60)</f>
        <v>12</v>
      </c>
      <c r="K60" s="34">
        <f t="shared" si="19"/>
        <v>12</v>
      </c>
      <c r="L60" s="34">
        <f t="shared" si="19"/>
        <v>12</v>
      </c>
      <c r="M60" s="34">
        <f t="shared" si="19"/>
        <v>12</v>
      </c>
    </row>
    <row r="61" spans="1:13" ht="15">
      <c r="A61" s="54">
        <v>4</v>
      </c>
      <c r="B61" s="35">
        <f>IF(B51&gt;0,SUM(B$35:B$37),0)</f>
        <v>3</v>
      </c>
      <c r="C61" s="35">
        <f t="shared" si="19"/>
        <v>3</v>
      </c>
      <c r="D61" s="35">
        <f t="shared" si="19"/>
        <v>3</v>
      </c>
      <c r="E61" s="35">
        <f t="shared" si="19"/>
        <v>3</v>
      </c>
      <c r="F61" s="35">
        <f t="shared" si="19"/>
        <v>3</v>
      </c>
      <c r="G61" s="35">
        <f t="shared" si="19"/>
        <v>3</v>
      </c>
      <c r="H61" s="35">
        <f t="shared" si="19"/>
        <v>3</v>
      </c>
      <c r="I61" s="35">
        <f t="shared" si="19"/>
        <v>6</v>
      </c>
      <c r="J61" s="35">
        <f t="shared" si="19"/>
        <v>6</v>
      </c>
      <c r="K61" s="35">
        <f t="shared" si="19"/>
        <v>6</v>
      </c>
      <c r="L61" s="35">
        <f t="shared" si="19"/>
        <v>7</v>
      </c>
      <c r="M61" s="35">
        <f t="shared" si="19"/>
        <v>7</v>
      </c>
    </row>
    <row r="62" ht="15">
      <c r="A62" s="20"/>
    </row>
    <row r="63" ht="15">
      <c r="A63" s="20" t="s">
        <v>36</v>
      </c>
    </row>
    <row r="64" spans="1:13" ht="15">
      <c r="A64" s="20" t="s">
        <v>29</v>
      </c>
      <c r="B64" s="9">
        <f>B18</f>
        <v>2</v>
      </c>
      <c r="C64" s="9">
        <f aca="true" t="shared" si="20" ref="C64:M64">C18</f>
        <v>3</v>
      </c>
      <c r="D64" s="9">
        <f t="shared" si="20"/>
        <v>1</v>
      </c>
      <c r="E64" s="9">
        <f t="shared" si="20"/>
        <v>2</v>
      </c>
      <c r="F64" s="9">
        <f t="shared" si="20"/>
        <v>2</v>
      </c>
      <c r="G64" s="9">
        <f t="shared" si="20"/>
        <v>1</v>
      </c>
      <c r="H64" s="9">
        <f t="shared" si="20"/>
        <v>2</v>
      </c>
      <c r="I64" s="9">
        <f t="shared" si="20"/>
        <v>3</v>
      </c>
      <c r="J64" s="9">
        <f t="shared" si="20"/>
        <v>1</v>
      </c>
      <c r="K64" s="9">
        <f t="shared" si="20"/>
        <v>3</v>
      </c>
      <c r="L64" s="9">
        <f t="shared" si="20"/>
        <v>1</v>
      </c>
      <c r="M64" s="9">
        <f t="shared" si="20"/>
        <v>3</v>
      </c>
    </row>
    <row r="65" spans="1:13" ht="15">
      <c r="A65" s="20" t="s">
        <v>37</v>
      </c>
      <c r="B65" s="9">
        <f>INDEX(B39:B41,B64)</f>
        <v>0</v>
      </c>
      <c r="C65" s="9">
        <f>INDEX(C39:C41,C64)</f>
        <v>0</v>
      </c>
      <c r="D65" s="9">
        <f>INDEX(D39:D41,D64)</f>
        <v>0</v>
      </c>
      <c r="E65" s="9">
        <f>INDEX(E39:E41,E64)</f>
        <v>3</v>
      </c>
      <c r="F65" s="9">
        <f>INDEX(F39:F41,F64)</f>
        <v>4</v>
      </c>
      <c r="G65" s="9">
        <f>INDEX(G39:G41,G64)</f>
        <v>4</v>
      </c>
      <c r="H65" s="9">
        <f>INDEX(H39:H41,H64)</f>
        <v>7</v>
      </c>
      <c r="I65" s="9">
        <f>INDEX(I39:I41,I64)</f>
        <v>3</v>
      </c>
      <c r="J65" s="9">
        <f>INDEX(J39:J41,J64)</f>
        <v>8</v>
      </c>
      <c r="K65" s="9">
        <f>INDEX(K39:K41,K64)</f>
        <v>6</v>
      </c>
      <c r="L65" s="9">
        <f>INDEX(L39:L41,L64)</f>
        <v>12</v>
      </c>
      <c r="M65" s="9">
        <f>INDEX(M39:M41,M64)</f>
        <v>9</v>
      </c>
    </row>
    <row r="66" spans="1:13" ht="15">
      <c r="A66" s="20" t="s">
        <v>38</v>
      </c>
      <c r="B66" s="9">
        <f>B16</f>
        <v>4</v>
      </c>
      <c r="C66" s="9">
        <f aca="true" t="shared" si="21" ref="C66:M66">C16</f>
        <v>3</v>
      </c>
      <c r="D66" s="9">
        <f t="shared" si="21"/>
        <v>1</v>
      </c>
      <c r="E66" s="9">
        <f t="shared" si="21"/>
        <v>2</v>
      </c>
      <c r="F66" s="9">
        <f t="shared" si="21"/>
        <v>1</v>
      </c>
      <c r="G66" s="9">
        <f t="shared" si="21"/>
        <v>2</v>
      </c>
      <c r="H66" s="9">
        <f t="shared" si="21"/>
        <v>3</v>
      </c>
      <c r="I66" s="9">
        <f t="shared" si="21"/>
        <v>4</v>
      </c>
      <c r="J66" s="9">
        <f>J16</f>
        <v>3</v>
      </c>
      <c r="K66" s="9">
        <f t="shared" si="21"/>
        <v>1</v>
      </c>
      <c r="L66" s="9">
        <f t="shared" si="21"/>
        <v>4</v>
      </c>
      <c r="M66" s="9">
        <f t="shared" si="21"/>
        <v>2</v>
      </c>
    </row>
    <row r="67" spans="1:13" ht="15">
      <c r="A67" s="20" t="s">
        <v>39</v>
      </c>
      <c r="B67" s="9">
        <f>INDEX(B53:B56,B66)</f>
        <v>0</v>
      </c>
      <c r="C67" s="9">
        <f aca="true" t="shared" si="22" ref="C67:M67">INDEX(C53:C56,C66)</f>
        <v>0</v>
      </c>
      <c r="D67" s="9">
        <f t="shared" si="22"/>
        <v>0</v>
      </c>
      <c r="E67" s="9">
        <f t="shared" si="22"/>
        <v>0</v>
      </c>
      <c r="F67" s="9">
        <f t="shared" si="22"/>
        <v>4</v>
      </c>
      <c r="G67" s="9">
        <f t="shared" si="22"/>
        <v>4</v>
      </c>
      <c r="H67" s="9">
        <f t="shared" si="22"/>
        <v>3</v>
      </c>
      <c r="I67" s="9">
        <f t="shared" si="22"/>
        <v>3</v>
      </c>
      <c r="J67" s="9">
        <f>INDEX(J53:J56,J66)</f>
        <v>9</v>
      </c>
      <c r="K67" s="9">
        <f t="shared" si="22"/>
        <v>7</v>
      </c>
      <c r="L67" s="9">
        <f t="shared" si="22"/>
        <v>6</v>
      </c>
      <c r="M67" s="9">
        <f t="shared" si="22"/>
        <v>8</v>
      </c>
    </row>
    <row r="68" spans="1:13" ht="15">
      <c r="A68" s="20" t="s">
        <v>40</v>
      </c>
      <c r="B68" s="9">
        <f>MAX(B65,B67)</f>
        <v>0</v>
      </c>
      <c r="C68" s="9">
        <f aca="true" t="shared" si="23" ref="C68:M68">MAX(C65,C67)</f>
        <v>0</v>
      </c>
      <c r="D68" s="9">
        <f t="shared" si="23"/>
        <v>0</v>
      </c>
      <c r="E68" s="9">
        <f t="shared" si="23"/>
        <v>3</v>
      </c>
      <c r="F68" s="9">
        <f t="shared" si="23"/>
        <v>4</v>
      </c>
      <c r="G68" s="9">
        <f t="shared" si="23"/>
        <v>4</v>
      </c>
      <c r="H68" s="9">
        <f t="shared" si="23"/>
        <v>7</v>
      </c>
      <c r="I68" s="9">
        <f t="shared" si="23"/>
        <v>3</v>
      </c>
      <c r="J68" s="9">
        <f>MAX(J65,J67)</f>
        <v>9</v>
      </c>
      <c r="K68" s="9">
        <f t="shared" si="23"/>
        <v>7</v>
      </c>
      <c r="L68" s="9">
        <f t="shared" si="23"/>
        <v>12</v>
      </c>
      <c r="M68" s="9">
        <f t="shared" si="23"/>
        <v>9</v>
      </c>
    </row>
    <row r="69" spans="1:13" ht="15">
      <c r="A69" s="20" t="s">
        <v>41</v>
      </c>
      <c r="B69" s="27">
        <f>B68+B19</f>
        <v>3</v>
      </c>
      <c r="C69" s="28">
        <f>C68+C19</f>
        <v>3</v>
      </c>
      <c r="D69" s="28">
        <f>D68+D19</f>
        <v>4</v>
      </c>
      <c r="E69" s="28">
        <f>E68+E19</f>
        <v>4</v>
      </c>
      <c r="F69" s="28">
        <f>F68+F19</f>
        <v>7</v>
      </c>
      <c r="G69" s="28">
        <f>G68+G19</f>
        <v>8</v>
      </c>
      <c r="H69" s="28">
        <f>H68+H19</f>
        <v>9</v>
      </c>
      <c r="I69" s="28">
        <f>I68+I19</f>
        <v>6</v>
      </c>
      <c r="J69" s="28">
        <f>J68+J19</f>
        <v>12</v>
      </c>
      <c r="K69" s="28">
        <f>K68+K19</f>
        <v>9</v>
      </c>
      <c r="L69" s="28">
        <f>L68+L19</f>
        <v>13</v>
      </c>
      <c r="M69" s="29">
        <f>M68+M19</f>
        <v>13</v>
      </c>
    </row>
    <row r="70" ht="15">
      <c r="A70" s="20" t="s">
        <v>34</v>
      </c>
    </row>
    <row r="71" spans="1:13" ht="15">
      <c r="A71" s="36">
        <v>1</v>
      </c>
      <c r="B71" s="38">
        <f>IF($A71=B$18,B$69,0)</f>
        <v>0</v>
      </c>
      <c r="C71" s="38">
        <f>IF($A71=C$18,C$69,B71)</f>
        <v>0</v>
      </c>
      <c r="D71" s="38">
        <f>IF($A71=D$18,D$69,C71)</f>
        <v>4</v>
      </c>
      <c r="E71" s="38">
        <f>IF($A71=E$18,E$69,D71)</f>
        <v>4</v>
      </c>
      <c r="F71" s="38">
        <f>IF($A71=F$18,F$69,E71)</f>
        <v>4</v>
      </c>
      <c r="G71" s="38">
        <f>IF($A71=G$18,G$69,F71)</f>
        <v>8</v>
      </c>
      <c r="H71" s="38">
        <f>IF($A71=H$18,H$69,G71)</f>
        <v>8</v>
      </c>
      <c r="I71" s="38">
        <f>IF($A71=I$18,I$69,H71)</f>
        <v>8</v>
      </c>
      <c r="J71" s="38">
        <f>IF($A71=J$18,J$69,I71)</f>
        <v>12</v>
      </c>
      <c r="K71" s="38">
        <f>IF($A71=K$18,K$69,J71)</f>
        <v>12</v>
      </c>
      <c r="L71" s="38">
        <f>IF($A71=L$18,L$69,K71)</f>
        <v>13</v>
      </c>
      <c r="M71" s="38">
        <f>IF($A71=M$18,M$69,L71)</f>
        <v>13</v>
      </c>
    </row>
    <row r="72" spans="1:13" ht="15">
      <c r="A72" s="36">
        <v>2</v>
      </c>
      <c r="B72" s="38">
        <f>IF($A72=B$18,B$69,0)</f>
        <v>3</v>
      </c>
      <c r="C72" s="38">
        <f>IF($A72=C$18,C$69,B72)</f>
        <v>3</v>
      </c>
      <c r="D72" s="38">
        <f>IF($A72=D$18,D$69,C72)</f>
        <v>3</v>
      </c>
      <c r="E72" s="38">
        <f>IF($A72=E$18,E$69,D72)</f>
        <v>4</v>
      </c>
      <c r="F72" s="38">
        <f>IF($A72=F$18,F$69,E72)</f>
        <v>7</v>
      </c>
      <c r="G72" s="38">
        <f>IF($A72=G$18,G$69,F72)</f>
        <v>7</v>
      </c>
      <c r="H72" s="38">
        <f>IF($A72=H$18,H$69,G72)</f>
        <v>9</v>
      </c>
      <c r="I72" s="38">
        <f>IF($A72=I$18,I$69,H72)</f>
        <v>9</v>
      </c>
      <c r="J72" s="38">
        <f>IF($A72=J$18,J$69,I72)</f>
        <v>9</v>
      </c>
      <c r="K72" s="38">
        <f>IF($A72=K$18,K$69,J72)</f>
        <v>9</v>
      </c>
      <c r="L72" s="38">
        <f>IF($A72=L$18,L$69,K72)</f>
        <v>9</v>
      </c>
      <c r="M72" s="38">
        <f>IF($A72=M$18,M$69,L72)</f>
        <v>9</v>
      </c>
    </row>
    <row r="73" spans="1:13" ht="15">
      <c r="A73" s="36">
        <v>3</v>
      </c>
      <c r="B73" s="38">
        <f>IF($A73=B$18,B$69,0)</f>
        <v>0</v>
      </c>
      <c r="C73" s="38">
        <f>IF($A73=C$18,C$69,B73)</f>
        <v>3</v>
      </c>
      <c r="D73" s="38">
        <f>IF($A73=D$18,D$69,C73)</f>
        <v>3</v>
      </c>
      <c r="E73" s="38">
        <f>IF($A73=E$18,E$69,D73)</f>
        <v>3</v>
      </c>
      <c r="F73" s="38">
        <f>IF($A73=F$18,F$69,E73)</f>
        <v>3</v>
      </c>
      <c r="G73" s="38">
        <f>IF($A73=G$18,G$69,F73)</f>
        <v>3</v>
      </c>
      <c r="H73" s="38">
        <f>IF($A73=H$18,H$69,G73)</f>
        <v>3</v>
      </c>
      <c r="I73" s="38">
        <f>IF($A73=I$18,I$69,H73)</f>
        <v>6</v>
      </c>
      <c r="J73" s="38">
        <f>IF($A73=J$18,J$69,I73)</f>
        <v>6</v>
      </c>
      <c r="K73" s="38">
        <f>IF($A73=K$18,K$69,J73)</f>
        <v>9</v>
      </c>
      <c r="L73" s="38">
        <f>IF($A73=L$18,L$69,K73)</f>
        <v>9</v>
      </c>
      <c r="M73" s="38">
        <f>IF($A73=M$18,M$69,L73)</f>
        <v>13</v>
      </c>
    </row>
    <row r="74" ht="15">
      <c r="A74" s="20" t="s">
        <v>42</v>
      </c>
    </row>
    <row r="75" spans="1:13" ht="15">
      <c r="A75" s="33">
        <v>1</v>
      </c>
      <c r="B75" s="34">
        <f>IF($A75=B$16,B$69,0)</f>
        <v>0</v>
      </c>
      <c r="C75" s="34">
        <f>IF($A75=C$16,C$69,B75)</f>
        <v>0</v>
      </c>
      <c r="D75" s="34">
        <f>IF($A75=D$16,D$69,C75)</f>
        <v>4</v>
      </c>
      <c r="E75" s="34">
        <f>IF($A75=E$16,E$69,D75)</f>
        <v>4</v>
      </c>
      <c r="F75" s="34">
        <f>IF($A75=F$16,F$69,E75)</f>
        <v>7</v>
      </c>
      <c r="G75" s="34">
        <f>IF($A75=G$16,G$69,F75)</f>
        <v>7</v>
      </c>
      <c r="H75" s="34">
        <f>IF($A75=H$16,H$69,G75)</f>
        <v>7</v>
      </c>
      <c r="I75" s="34">
        <f>IF($A75=I$16,I$69,H75)</f>
        <v>7</v>
      </c>
      <c r="J75" s="34">
        <f>IF($A75=J$16,J$69,I75)</f>
        <v>7</v>
      </c>
      <c r="K75" s="34">
        <f>IF($A75=K$16,K$69,J75)</f>
        <v>9</v>
      </c>
      <c r="L75" s="34">
        <f>IF($A75=L$16,L$69,K75)</f>
        <v>9</v>
      </c>
      <c r="M75" s="34">
        <f>IF($A75=M$16,M$69,L75)</f>
        <v>9</v>
      </c>
    </row>
    <row r="76" spans="1:13" ht="15">
      <c r="A76" s="33">
        <v>2</v>
      </c>
      <c r="B76" s="34">
        <f>IF($A76=B$16,B$69,0)</f>
        <v>0</v>
      </c>
      <c r="C76" s="34">
        <f>IF($A76=C$16,C$69,B76)</f>
        <v>0</v>
      </c>
      <c r="D76" s="34">
        <f>IF($A76=D$16,D$69,C76)</f>
        <v>0</v>
      </c>
      <c r="E76" s="34">
        <f>IF($A76=E$16,E$69,D76)</f>
        <v>4</v>
      </c>
      <c r="F76" s="34">
        <f>IF($A76=F$16,F$69,E76)</f>
        <v>4</v>
      </c>
      <c r="G76" s="34">
        <f>IF($A76=G$16,G$69,F76)</f>
        <v>8</v>
      </c>
      <c r="H76" s="34">
        <f>IF($A76=H$16,H$69,G76)</f>
        <v>8</v>
      </c>
      <c r="I76" s="34">
        <f>IF($A76=I$16,I$69,H76)</f>
        <v>8</v>
      </c>
      <c r="J76" s="34">
        <f>IF($A76=J$16,J$69,I76)</f>
        <v>8</v>
      </c>
      <c r="K76" s="34">
        <f>IF($A76=K$16,K$69,J76)</f>
        <v>8</v>
      </c>
      <c r="L76" s="34">
        <f>IF($A76=L$16,L$69,K76)</f>
        <v>8</v>
      </c>
      <c r="M76" s="34">
        <f>IF($A76=M$16,M$69,L76)</f>
        <v>13</v>
      </c>
    </row>
    <row r="77" spans="1:13" ht="15">
      <c r="A77" s="33">
        <v>3</v>
      </c>
      <c r="B77" s="34">
        <f>IF($A77=B$16,B$69,0)</f>
        <v>0</v>
      </c>
      <c r="C77" s="34">
        <f>IF($A77=C$16,C$69,B77)</f>
        <v>3</v>
      </c>
      <c r="D77" s="34">
        <f>IF($A77=D$16,D$69,C77)</f>
        <v>3</v>
      </c>
      <c r="E77" s="34">
        <f>IF($A77=E$16,E$69,D77)</f>
        <v>3</v>
      </c>
      <c r="F77" s="34">
        <f>IF($A77=F$16,F$69,E77)</f>
        <v>3</v>
      </c>
      <c r="G77" s="34">
        <f>IF($A77=G$16,G$69,F77)</f>
        <v>3</v>
      </c>
      <c r="H77" s="34">
        <f>IF($A77=H$16,H$69,G77)</f>
        <v>9</v>
      </c>
      <c r="I77" s="34">
        <f>IF($A77=I$16,I$69,H77)</f>
        <v>9</v>
      </c>
      <c r="J77" s="34">
        <f>IF($A77=J$16,J$69,I77)</f>
        <v>12</v>
      </c>
      <c r="K77" s="34">
        <f>IF($A77=K$16,K$69,J77)</f>
        <v>12</v>
      </c>
      <c r="L77" s="34">
        <f>IF($A77=L$16,L$69,K77)</f>
        <v>12</v>
      </c>
      <c r="M77" s="34">
        <f>IF($A77=M$16,M$69,L77)</f>
        <v>12</v>
      </c>
    </row>
    <row r="78" spans="1:13" ht="15">
      <c r="A78" s="33">
        <v>4</v>
      </c>
      <c r="B78" s="34">
        <f>IF($A78=B$16,B$69,0)</f>
        <v>3</v>
      </c>
      <c r="C78" s="34">
        <f>IF($A78=C$16,C$69,B78)</f>
        <v>3</v>
      </c>
      <c r="D78" s="34">
        <f>IF($A78=D$16,D$69,C78)</f>
        <v>3</v>
      </c>
      <c r="E78" s="34">
        <f>IF($A78=E$16,E$69,D78)</f>
        <v>3</v>
      </c>
      <c r="F78" s="34">
        <f>IF($A78=F$16,F$69,E78)</f>
        <v>3</v>
      </c>
      <c r="G78" s="34">
        <f>IF($A78=G$16,G$69,F78)</f>
        <v>3</v>
      </c>
      <c r="H78" s="34">
        <f>IF($A78=H$16,H$69,G78)</f>
        <v>3</v>
      </c>
      <c r="I78" s="34">
        <f>IF($A78=I$16,I$69,H78)</f>
        <v>6</v>
      </c>
      <c r="J78" s="34">
        <f>IF($A78=J$16,J$69,I78)</f>
        <v>6</v>
      </c>
      <c r="K78" s="34">
        <f>IF($A78=K$16,K$69,J78)</f>
        <v>6</v>
      </c>
      <c r="L78" s="34">
        <f>IF($A78=L$16,L$69,K78)</f>
        <v>13</v>
      </c>
      <c r="M78" s="34">
        <f>IF($A78=M$16,M$69,L78)</f>
        <v>13</v>
      </c>
    </row>
    <row r="79" ht="15">
      <c r="A79" s="20"/>
    </row>
    <row r="80" ht="15">
      <c r="A80" s="20"/>
    </row>
    <row r="81" ht="15">
      <c r="A81" s="20"/>
    </row>
    <row r="82" ht="15">
      <c r="A82" s="20"/>
    </row>
    <row r="83" ht="15">
      <c r="A83" s="20"/>
    </row>
    <row r="84" ht="15">
      <c r="A84" s="20"/>
    </row>
    <row r="85" ht="15">
      <c r="A85" s="20"/>
    </row>
    <row r="86" ht="15">
      <c r="A86" s="20"/>
    </row>
    <row r="87" ht="15">
      <c r="A87" s="20"/>
    </row>
    <row r="88" ht="15">
      <c r="A88" s="20"/>
    </row>
    <row r="89" ht="15">
      <c r="A89" s="20"/>
    </row>
    <row r="90" ht="15">
      <c r="A90" s="20"/>
    </row>
    <row r="91" ht="15">
      <c r="A91" s="20"/>
    </row>
    <row r="92" ht="15">
      <c r="A92" s="20"/>
    </row>
    <row r="93" ht="15">
      <c r="A93" s="20"/>
    </row>
    <row r="94" ht="15">
      <c r="A94" s="20"/>
    </row>
    <row r="95" ht="15">
      <c r="A95" s="20"/>
    </row>
    <row r="96" ht="15">
      <c r="A96" s="20"/>
    </row>
    <row r="97" ht="15">
      <c r="A97" s="20"/>
    </row>
    <row r="98" ht="15">
      <c r="A98" s="20"/>
    </row>
    <row r="99" ht="15">
      <c r="A99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21" width="3.7109375" style="0" customWidth="1"/>
  </cols>
  <sheetData>
    <row r="3" ht="12.75">
      <c r="A3" s="8" t="s">
        <v>4</v>
      </c>
    </row>
    <row r="4" ht="12.75">
      <c r="A4" s="4" t="s">
        <v>2</v>
      </c>
    </row>
    <row r="5" ht="12.75">
      <c r="A5" s="4" t="s">
        <v>5</v>
      </c>
    </row>
    <row r="6" ht="12.75">
      <c r="A6" s="4" t="s">
        <v>2</v>
      </c>
    </row>
    <row r="7" ht="12.75">
      <c r="A7" s="8" t="s">
        <v>6</v>
      </c>
    </row>
    <row r="8" ht="12.75">
      <c r="A8" s="4" t="s">
        <v>2</v>
      </c>
    </row>
    <row r="9" spans="1:14" ht="12.75" customHeight="1">
      <c r="A9" s="8" t="s">
        <v>7</v>
      </c>
      <c r="N9" s="5"/>
    </row>
    <row r="10" ht="12.75">
      <c r="A10" s="4" t="s">
        <v>2</v>
      </c>
    </row>
    <row r="11" ht="12.75">
      <c r="A11" s="4"/>
    </row>
    <row r="12" ht="12.75">
      <c r="A12" s="4"/>
    </row>
    <row r="13" ht="12.75">
      <c r="A13" s="4" t="s">
        <v>0</v>
      </c>
    </row>
    <row r="15" ht="12.75">
      <c r="A15" s="8" t="s">
        <v>1</v>
      </c>
    </row>
    <row r="17" ht="12.75">
      <c r="A17" s="4" t="s">
        <v>3</v>
      </c>
    </row>
    <row r="18" ht="12.75">
      <c r="A18" s="4"/>
    </row>
    <row r="19" ht="12.75">
      <c r="A19" s="4"/>
    </row>
    <row r="20" ht="15.75">
      <c r="D20" s="6" t="s">
        <v>14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21" width="3.7109375" style="0" customWidth="1"/>
  </cols>
  <sheetData>
    <row r="2" ht="12.75">
      <c r="A2" s="3"/>
    </row>
    <row r="3" ht="12.75">
      <c r="A3" s="4" t="s">
        <v>0</v>
      </c>
    </row>
    <row r="4" ht="12.75">
      <c r="A4" s="4" t="s">
        <v>2</v>
      </c>
    </row>
    <row r="5" ht="12.75">
      <c r="A5" s="4" t="s">
        <v>1</v>
      </c>
    </row>
    <row r="6" ht="12.75">
      <c r="A6" s="4" t="s">
        <v>2</v>
      </c>
    </row>
    <row r="7" ht="12.75">
      <c r="A7" s="4" t="s">
        <v>3</v>
      </c>
    </row>
    <row r="8" spans="1:14" ht="12.75" customHeight="1">
      <c r="A8" s="7"/>
      <c r="N8" s="5"/>
    </row>
    <row r="9" ht="12.75">
      <c r="A9" s="4"/>
    </row>
    <row r="10" ht="12.75">
      <c r="A10" s="4"/>
    </row>
    <row r="11" ht="12.75">
      <c r="A11" s="4" t="s">
        <v>4</v>
      </c>
    </row>
    <row r="13" ht="12.75">
      <c r="A13" s="8" t="s">
        <v>5</v>
      </c>
    </row>
    <row r="15" ht="12.75">
      <c r="A15" s="4" t="s">
        <v>6</v>
      </c>
    </row>
    <row r="16" ht="12.75">
      <c r="A16" s="4"/>
    </row>
    <row r="17" ht="12.75">
      <c r="A17" s="4" t="s">
        <v>7</v>
      </c>
    </row>
    <row r="20" ht="15.75">
      <c r="D20" s="6" t="s">
        <v>8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10" width="3.7109375" style="0" customWidth="1"/>
    <col min="11" max="11" width="3.57421875" style="0" customWidth="1"/>
    <col min="12" max="29" width="3.7109375" style="0" customWidth="1"/>
  </cols>
  <sheetData>
    <row r="4" ht="12.75">
      <c r="A4" s="1" t="s">
        <v>9</v>
      </c>
    </row>
    <row r="11" ht="12.75">
      <c r="A11" s="1" t="s">
        <v>10</v>
      </c>
    </row>
    <row r="18" ht="12.75">
      <c r="A18" s="1" t="s">
        <v>11</v>
      </c>
    </row>
    <row r="25" ht="12.75">
      <c r="A25" s="1" t="s">
        <v>12</v>
      </c>
    </row>
    <row r="30" ht="15.75">
      <c r="E30" s="2" t="s">
        <v>13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Tuck School at Dartmouth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ken.baker</dc:creator>
  <cp:keywords/>
  <dc:description/>
  <cp:lastModifiedBy>CSA</cp:lastModifiedBy>
  <cp:lastPrinted>2008-08-22T15:18:22Z</cp:lastPrinted>
  <dcterms:created xsi:type="dcterms:W3CDTF">2008-08-20T18:23:16Z</dcterms:created>
  <dcterms:modified xsi:type="dcterms:W3CDTF">2009-06-04T15:58:47Z</dcterms:modified>
  <cp:category/>
  <cp:version/>
  <cp:contentType/>
  <cp:contentStatus/>
</cp:coreProperties>
</file>