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120" windowWidth="13260" windowHeight="7815" tabRatio="264"/>
  </bookViews>
  <sheets>
    <sheet name="International" sheetId="7" r:id="rId1"/>
    <sheet name="Exclusive" sheetId="9" r:id="rId2"/>
    <sheet name="Contingency" sheetId="8" r:id="rId3"/>
    <sheet name="Contingency2" sheetId="11" r:id="rId4"/>
    <sheet name="TC" sheetId="12" r:id="rId5"/>
    <sheet name="Fixed" sheetId="13" r:id="rId6"/>
    <sheet name="Fixed2" sheetId="14" r:id="rId7"/>
    <sheet name="Fixed3" sheetId="15" r:id="rId8"/>
    <sheet name="Loc1" sheetId="25" r:id="rId9"/>
    <sheet name="Loc2" sheetId="28" r:id="rId10"/>
    <sheet name="Loc3" sheetId="29" r:id="rId11"/>
    <sheet name="Loc4" sheetId="30" r:id="rId12"/>
    <sheet name="Seq" sheetId="16" r:id="rId13"/>
    <sheet name="TSP" sheetId="17" r:id="rId14"/>
    <sheet name="TSP1" sheetId="19" r:id="rId15"/>
    <sheet name="TSP2" sheetId="18" r:id="rId16"/>
    <sheet name="TSP3" sheetId="20" r:id="rId17"/>
    <sheet name="TSP4" sheetId="21" r:id="rId18"/>
    <sheet name="TSP5" sheetId="22" r:id="rId19"/>
    <sheet name="TSP6" sheetId="23" r:id="rId20"/>
    <sheet name="B&amp;B" sheetId="31" r:id="rId21"/>
  </sheets>
  <definedNames>
    <definedName name="coin_cuttype" localSheetId="3" hidden="1">1</definedName>
    <definedName name="coin_cuttype" localSheetId="7" hidden="1">1</definedName>
    <definedName name="coin_cuttype" localSheetId="14" hidden="1">1</definedName>
    <definedName name="coin_dualtol" localSheetId="3" hidden="1">0.0000001</definedName>
    <definedName name="coin_dualtol" localSheetId="7" hidden="1">0.0000001</definedName>
    <definedName name="coin_dualtol" localSheetId="14" hidden="1">0.0000001</definedName>
    <definedName name="coin_heurs" localSheetId="3" hidden="1">1</definedName>
    <definedName name="coin_heurs" localSheetId="7" hidden="1">1</definedName>
    <definedName name="coin_heurs" localSheetId="14" hidden="1">1</definedName>
    <definedName name="coin_integerpresolve" localSheetId="3" hidden="1">1</definedName>
    <definedName name="coin_integerpresolve" localSheetId="7" hidden="1">1</definedName>
    <definedName name="coin_integerpresolve" localSheetId="14" hidden="1">1</definedName>
    <definedName name="coin_presolve1" localSheetId="3" hidden="1">1</definedName>
    <definedName name="coin_presolve1" localSheetId="7" hidden="1">1</definedName>
    <definedName name="coin_presolve1" localSheetId="14" hidden="1">1</definedName>
    <definedName name="coin_primaltol" localSheetId="3" hidden="1">0.0000001</definedName>
    <definedName name="coin_primaltol" localSheetId="7" hidden="1">0.0000001</definedName>
    <definedName name="coin_primaltol" localSheetId="14" hidden="1">0.0000001</definedName>
    <definedName name="solver_adj" localSheetId="2" hidden="1">Contingency!$B$5:$F$5</definedName>
    <definedName name="solver_adj" localSheetId="3" hidden="1">Contingency2!$B$5:$F$5</definedName>
    <definedName name="solver_adj" localSheetId="1" hidden="1">Exclusive!$B$5:$F$5</definedName>
    <definedName name="solver_adj" localSheetId="5" hidden="1">Fixed!$C$5:$E$5</definedName>
    <definedName name="solver_adj" localSheetId="6" hidden="1">Fixed2!$C$5:$H$5</definedName>
    <definedName name="solver_adj" localSheetId="7" hidden="1">Fixed3!$C$5:$E$6</definedName>
    <definedName name="solver_adj" localSheetId="0" hidden="1">International!$B$5:$F$5</definedName>
    <definedName name="solver_adj" localSheetId="8" hidden="1">'Loc1'!$B$12:$F$15</definedName>
    <definedName name="solver_adj" localSheetId="9" hidden="1">'Loc2'!$B$12:$F$15</definedName>
    <definedName name="solver_adj" localSheetId="10" hidden="1">'Loc3'!$B$12:$F$15</definedName>
    <definedName name="solver_adj" localSheetId="11" hidden="1">'Loc4'!$B$12:$F$15</definedName>
    <definedName name="solver_adj" localSheetId="12" hidden="1">Seq!$C$9:$H$10</definedName>
    <definedName name="solver_adj" localSheetId="14" hidden="1">'TSP1'!$K$5:$P$10</definedName>
    <definedName name="solver_adj" localSheetId="15" hidden="1">'TSP2'!$K$5:$P$10</definedName>
    <definedName name="solver_adj" localSheetId="16" hidden="1">'TSP3'!$K$5:$P$10</definedName>
    <definedName name="solver_adj" localSheetId="17" hidden="1">'TSP4'!$K$5:$P$10</definedName>
    <definedName name="solver_adj" localSheetId="18" hidden="1">'TSP5'!$K$5:$P$10</definedName>
    <definedName name="solver_adj" localSheetId="19" hidden="1">'TSP6'!$K$5:$P$10</definedName>
    <definedName name="solver_adj_ob" localSheetId="3" hidden="1">1</definedName>
    <definedName name="solver_adj_ob" localSheetId="5" hidden="1">1</definedName>
    <definedName name="solver_adj_ob" localSheetId="6" hidden="1">1</definedName>
    <definedName name="solver_adj_ob" localSheetId="7" hidden="1">1</definedName>
    <definedName name="solver_adj_ob" localSheetId="8" hidden="1">1</definedName>
    <definedName name="solver_adj_ob" localSheetId="9" hidden="1">1</definedName>
    <definedName name="solver_adj_ob" localSheetId="10" hidden="1">1</definedName>
    <definedName name="solver_adj_ob" localSheetId="11" hidden="1">1</definedName>
    <definedName name="solver_adj_ob" localSheetId="12" hidden="1">1</definedName>
    <definedName name="solver_adj_ob" localSheetId="14" hidden="1">1</definedName>
    <definedName name="solver_adj_ob" localSheetId="15" hidden="1">1</definedName>
    <definedName name="solver_adj_ob" localSheetId="16" hidden="1">1</definedName>
    <definedName name="solver_adj_ob" localSheetId="17" hidden="1">1</definedName>
    <definedName name="solver_adj_ob" localSheetId="18" hidden="1">1</definedName>
    <definedName name="solver_adj_ob" localSheetId="19" hidden="1">1</definedName>
    <definedName name="solver_adj_ob1" localSheetId="12" hidden="1">1</definedName>
    <definedName name="solver_adj_ob1" localSheetId="19" hidden="1">1</definedName>
    <definedName name="solver_adj_ob2" localSheetId="12" hidden="1">1</definedName>
    <definedName name="solver_adj_ob3" localSheetId="12" hidden="1">1</definedName>
    <definedName name="solver_adj_ob4" localSheetId="12" hidden="1">1</definedName>
    <definedName name="solver_adj_ob5" localSheetId="12" hidden="1">1</definedName>
    <definedName name="solver_adj1" localSheetId="12" hidden="1">Seq!$D$12:$H$12</definedName>
    <definedName name="solver_adj2" localSheetId="12" hidden="1">Seq!$E$13:$H$13</definedName>
    <definedName name="solver_adj3" localSheetId="12" hidden="1">Seq!$F$14:$H$14</definedName>
    <definedName name="solver_adj4" localSheetId="12" hidden="1">Seq!$G$15:$H$15</definedName>
    <definedName name="solver_adj5" localSheetId="12" hidden="1">Seq!$H$16</definedName>
    <definedName name="solver_cha" localSheetId="3" hidden="1">0</definedName>
    <definedName name="solver_cha" localSheetId="5" hidden="1">0</definedName>
    <definedName name="solver_cha" localSheetId="6" hidden="1">0</definedName>
    <definedName name="solver_cha" localSheetId="7" hidden="1">0</definedName>
    <definedName name="solver_cha" localSheetId="8" hidden="1">0</definedName>
    <definedName name="solver_cha" localSheetId="9" hidden="1">0</definedName>
    <definedName name="solver_cha" localSheetId="10" hidden="1">0</definedName>
    <definedName name="solver_cha" localSheetId="11" hidden="1">0</definedName>
    <definedName name="solver_cha" localSheetId="12" hidden="1">0</definedName>
    <definedName name="solver_cha" localSheetId="14" hidden="1">0</definedName>
    <definedName name="solver_cha" localSheetId="15" hidden="1">0</definedName>
    <definedName name="solver_cha" localSheetId="17" hidden="1">0</definedName>
    <definedName name="solver_cha" localSheetId="18" hidden="1">0</definedName>
    <definedName name="solver_cha" localSheetId="19" hidden="1">0</definedName>
    <definedName name="solver_chc1" localSheetId="3" hidden="1">0</definedName>
    <definedName name="solver_chc1" localSheetId="5" hidden="1">0</definedName>
    <definedName name="solver_chc1" localSheetId="6" hidden="1">0</definedName>
    <definedName name="solver_chc1" localSheetId="7" hidden="1">0</definedName>
    <definedName name="solver_chc1" localSheetId="8" hidden="1">0</definedName>
    <definedName name="solver_chc1" localSheetId="9" hidden="1">0</definedName>
    <definedName name="solver_chc1" localSheetId="10" hidden="1">0</definedName>
    <definedName name="solver_chc1" localSheetId="11" hidden="1">0</definedName>
    <definedName name="solver_chc1" localSheetId="12" hidden="1">0</definedName>
    <definedName name="solver_chc1" localSheetId="14" hidden="1">0</definedName>
    <definedName name="solver_chc1" localSheetId="15" hidden="1">0</definedName>
    <definedName name="solver_chc1" localSheetId="16" hidden="1">0</definedName>
    <definedName name="solver_chc1" localSheetId="17" hidden="1">0</definedName>
    <definedName name="solver_chc1" localSheetId="18" hidden="1">0</definedName>
    <definedName name="solver_chc1" localSheetId="19" hidden="1">0</definedName>
    <definedName name="solver_chc2" localSheetId="3" hidden="1">0</definedName>
    <definedName name="solver_chc2" localSheetId="6" hidden="1">0</definedName>
    <definedName name="solver_chc2" localSheetId="7" hidden="1">0</definedName>
    <definedName name="solver_chc2" localSheetId="8" hidden="1">0</definedName>
    <definedName name="solver_chc2" localSheetId="9" hidden="1">0</definedName>
    <definedName name="solver_chc2" localSheetId="10" hidden="1">0</definedName>
    <definedName name="solver_chc2" localSheetId="11" hidden="1">0</definedName>
    <definedName name="solver_chc2" localSheetId="12" hidden="1">0</definedName>
    <definedName name="solver_chc2" localSheetId="14" hidden="1">0</definedName>
    <definedName name="solver_chc2" localSheetId="15" hidden="1">0</definedName>
    <definedName name="solver_chc2" localSheetId="16" hidden="1">0</definedName>
    <definedName name="solver_chc2" localSheetId="17" hidden="1">0</definedName>
    <definedName name="solver_chc2" localSheetId="18" hidden="1">0</definedName>
    <definedName name="solver_chc2" localSheetId="19" hidden="1">0</definedName>
    <definedName name="solver_chc3" localSheetId="3" hidden="1">0</definedName>
    <definedName name="solver_chc3" localSheetId="7" hidden="1">0</definedName>
    <definedName name="solver_chc3" localSheetId="8" hidden="1">0</definedName>
    <definedName name="solver_chc3" localSheetId="9" hidden="1">0</definedName>
    <definedName name="solver_chc3" localSheetId="10" hidden="1">0</definedName>
    <definedName name="solver_chc3" localSheetId="11" hidden="1">0</definedName>
    <definedName name="solver_chc3" localSheetId="12" hidden="1">0</definedName>
    <definedName name="solver_chc3" localSheetId="15" hidden="1">0</definedName>
    <definedName name="solver_chc3" localSheetId="16" hidden="1">0</definedName>
    <definedName name="solver_chc3" localSheetId="17" hidden="1">0</definedName>
    <definedName name="solver_chc3" localSheetId="18" hidden="1">0</definedName>
    <definedName name="solver_chc3" localSheetId="19" hidden="1">0</definedName>
    <definedName name="solver_chc4" localSheetId="3" hidden="1">0</definedName>
    <definedName name="solver_chc4" localSheetId="7" hidden="1">0</definedName>
    <definedName name="solver_chc4" localSheetId="8" hidden="1">0</definedName>
    <definedName name="solver_chc4" localSheetId="9" hidden="1">0</definedName>
    <definedName name="solver_chc4" localSheetId="10" hidden="1">0</definedName>
    <definedName name="solver_chc4" localSheetId="11" hidden="1">0</definedName>
    <definedName name="solver_chc4" localSheetId="12" hidden="1">0</definedName>
    <definedName name="solver_chc4" localSheetId="17" hidden="1">0</definedName>
    <definedName name="solver_chc4" localSheetId="18" hidden="1">0</definedName>
    <definedName name="solver_chc4" localSheetId="19" hidden="1">0</definedName>
    <definedName name="solver_chc5" localSheetId="3" hidden="1">0</definedName>
    <definedName name="solver_chc5" localSheetId="12" hidden="1">0</definedName>
    <definedName name="solver_chc5" localSheetId="17" hidden="1">0</definedName>
    <definedName name="solver_chc6" localSheetId="12" hidden="1">0</definedName>
    <definedName name="solver_chc7" localSheetId="12" hidden="1">0</definedName>
    <definedName name="solver_chc8" localSheetId="12" hidden="1">0</definedName>
    <definedName name="solver_chn" localSheetId="3" hidden="1">4</definedName>
    <definedName name="solver_chn" localSheetId="5" hidden="1">4</definedName>
    <definedName name="solver_chn" localSheetId="6" hidden="1">4</definedName>
    <definedName name="solver_chn" localSheetId="7" hidden="1">4</definedName>
    <definedName name="solver_chn" localSheetId="8" hidden="1">4</definedName>
    <definedName name="solver_chn" localSheetId="9" hidden="1">4</definedName>
    <definedName name="solver_chn" localSheetId="10" hidden="1">4</definedName>
    <definedName name="solver_chn" localSheetId="11" hidden="1">4</definedName>
    <definedName name="solver_chn" localSheetId="12" hidden="1">4</definedName>
    <definedName name="solver_chn" localSheetId="14" hidden="1">4</definedName>
    <definedName name="solver_chn" localSheetId="15" hidden="1">4</definedName>
    <definedName name="solver_chn" localSheetId="17" hidden="1">4</definedName>
    <definedName name="solver_chn" localSheetId="18" hidden="1">4</definedName>
    <definedName name="solver_chn" localSheetId="19" hidden="1">4</definedName>
    <definedName name="solver_chp1" localSheetId="3" hidden="1">0</definedName>
    <definedName name="solver_chp1" localSheetId="5" hidden="1">0</definedName>
    <definedName name="solver_chp1" localSheetId="6" hidden="1">0</definedName>
    <definedName name="solver_chp1" localSheetId="7" hidden="1">0</definedName>
    <definedName name="solver_chp1" localSheetId="8" hidden="1">0</definedName>
    <definedName name="solver_chp1" localSheetId="9" hidden="1">0</definedName>
    <definedName name="solver_chp1" localSheetId="10" hidden="1">0</definedName>
    <definedName name="solver_chp1" localSheetId="11" hidden="1">0</definedName>
    <definedName name="solver_chp1" localSheetId="12" hidden="1">0</definedName>
    <definedName name="solver_chp1" localSheetId="14" hidden="1">0</definedName>
    <definedName name="solver_chp1" localSheetId="15" hidden="1">0</definedName>
    <definedName name="solver_chp1" localSheetId="16" hidden="1">0</definedName>
    <definedName name="solver_chp1" localSheetId="17" hidden="1">0</definedName>
    <definedName name="solver_chp1" localSheetId="18" hidden="1">0</definedName>
    <definedName name="solver_chp1" localSheetId="19" hidden="1">0</definedName>
    <definedName name="solver_chp2" localSheetId="3" hidden="1">0</definedName>
    <definedName name="solver_chp2" localSheetId="6" hidden="1">0</definedName>
    <definedName name="solver_chp2" localSheetId="7" hidden="1">0</definedName>
    <definedName name="solver_chp2" localSheetId="8" hidden="1">0</definedName>
    <definedName name="solver_chp2" localSheetId="9" hidden="1">0</definedName>
    <definedName name="solver_chp2" localSheetId="10" hidden="1">0</definedName>
    <definedName name="solver_chp2" localSheetId="11" hidden="1">0</definedName>
    <definedName name="solver_chp2" localSheetId="12" hidden="1">0</definedName>
    <definedName name="solver_chp2" localSheetId="14" hidden="1">0</definedName>
    <definedName name="solver_chp2" localSheetId="15" hidden="1">0</definedName>
    <definedName name="solver_chp2" localSheetId="16" hidden="1">0</definedName>
    <definedName name="solver_chp2" localSheetId="17" hidden="1">0</definedName>
    <definedName name="solver_chp2" localSheetId="18" hidden="1">0</definedName>
    <definedName name="solver_chp2" localSheetId="19" hidden="1">0</definedName>
    <definedName name="solver_chp3" localSheetId="3" hidden="1">0</definedName>
    <definedName name="solver_chp3" localSheetId="7" hidden="1">0</definedName>
    <definedName name="solver_chp3" localSheetId="8" hidden="1">0</definedName>
    <definedName name="solver_chp3" localSheetId="9" hidden="1">0</definedName>
    <definedName name="solver_chp3" localSheetId="10" hidden="1">0</definedName>
    <definedName name="solver_chp3" localSheetId="11" hidden="1">0</definedName>
    <definedName name="solver_chp3" localSheetId="12" hidden="1">0</definedName>
    <definedName name="solver_chp3" localSheetId="15" hidden="1">0</definedName>
    <definedName name="solver_chp3" localSheetId="16" hidden="1">0</definedName>
    <definedName name="solver_chp3" localSheetId="17" hidden="1">0</definedName>
    <definedName name="solver_chp3" localSheetId="18" hidden="1">0</definedName>
    <definedName name="solver_chp3" localSheetId="19" hidden="1">0</definedName>
    <definedName name="solver_chp4" localSheetId="3" hidden="1">0</definedName>
    <definedName name="solver_chp4" localSheetId="7" hidden="1">0</definedName>
    <definedName name="solver_chp4" localSheetId="8" hidden="1">0</definedName>
    <definedName name="solver_chp4" localSheetId="9" hidden="1">0</definedName>
    <definedName name="solver_chp4" localSheetId="10" hidden="1">0</definedName>
    <definedName name="solver_chp4" localSheetId="11" hidden="1">0</definedName>
    <definedName name="solver_chp4" localSheetId="12" hidden="1">0</definedName>
    <definedName name="solver_chp4" localSheetId="17" hidden="1">0</definedName>
    <definedName name="solver_chp4" localSheetId="18" hidden="1">0</definedName>
    <definedName name="solver_chp4" localSheetId="19" hidden="1">0</definedName>
    <definedName name="solver_chp5" localSheetId="3" hidden="1">0</definedName>
    <definedName name="solver_chp5" localSheetId="12" hidden="1">0</definedName>
    <definedName name="solver_chp5" localSheetId="17" hidden="1">0</definedName>
    <definedName name="solver_chp6" localSheetId="12" hidden="1">0</definedName>
    <definedName name="solver_chp7" localSheetId="12" hidden="1">0</definedName>
    <definedName name="solver_chp8" localSheetId="12" hidden="1">0</definedName>
    <definedName name="solver_cht" localSheetId="3" hidden="1">0</definedName>
    <definedName name="solver_cht" localSheetId="5" hidden="1">0</definedName>
    <definedName name="solver_cht" localSheetId="6" hidden="1">0</definedName>
    <definedName name="solver_cht" localSheetId="7" hidden="1">0</definedName>
    <definedName name="solver_cht" localSheetId="8" hidden="1">0</definedName>
    <definedName name="solver_cht" localSheetId="9" hidden="1">0</definedName>
    <definedName name="solver_cht" localSheetId="10" hidden="1">0</definedName>
    <definedName name="solver_cht" localSheetId="11" hidden="1">0</definedName>
    <definedName name="solver_cht" localSheetId="12" hidden="1">0</definedName>
    <definedName name="solver_cht" localSheetId="14" hidden="1">0</definedName>
    <definedName name="solver_cht" localSheetId="15" hidden="1">0</definedName>
    <definedName name="solver_cht" localSheetId="17" hidden="1">0</definedName>
    <definedName name="solver_cht" localSheetId="18" hidden="1">0</definedName>
    <definedName name="solver_cht" localSheetId="19" hidden="1">0</definedName>
    <definedName name="solver_cir1" localSheetId="3" hidden="1">1</definedName>
    <definedName name="solver_cir1" localSheetId="5" hidden="1">1</definedName>
    <definedName name="solver_cir1" localSheetId="6" hidden="1">1</definedName>
    <definedName name="solver_cir1" localSheetId="7" hidden="1">1</definedName>
    <definedName name="solver_cir1" localSheetId="8" hidden="1">1</definedName>
    <definedName name="solver_cir1" localSheetId="9" hidden="1">1</definedName>
    <definedName name="solver_cir1" localSheetId="10" hidden="1">1</definedName>
    <definedName name="solver_cir1" localSheetId="11" hidden="1">1</definedName>
    <definedName name="solver_cir1" localSheetId="12" hidden="1">1</definedName>
    <definedName name="solver_cir1" localSheetId="14" hidden="1">1</definedName>
    <definedName name="solver_cir1" localSheetId="15" hidden="1">1</definedName>
    <definedName name="solver_cir1" localSheetId="16" hidden="1">1</definedName>
    <definedName name="solver_cir1" localSheetId="17" hidden="1">1</definedName>
    <definedName name="solver_cir1" localSheetId="18" hidden="1">1</definedName>
    <definedName name="solver_cir1" localSheetId="19" hidden="1">1</definedName>
    <definedName name="solver_cir2" localSheetId="3" hidden="1">1</definedName>
    <definedName name="solver_cir2" localSheetId="6" hidden="1">1</definedName>
    <definedName name="solver_cir2" localSheetId="7" hidden="1">1</definedName>
    <definedName name="solver_cir2" localSheetId="8" hidden="1">1</definedName>
    <definedName name="solver_cir2" localSheetId="9" hidden="1">1</definedName>
    <definedName name="solver_cir2" localSheetId="10" hidden="1">1</definedName>
    <definedName name="solver_cir2" localSheetId="11" hidden="1">1</definedName>
    <definedName name="solver_cir2" localSheetId="12" hidden="1">1</definedName>
    <definedName name="solver_cir2" localSheetId="14" hidden="1">1</definedName>
    <definedName name="solver_cir2" localSheetId="15" hidden="1">1</definedName>
    <definedName name="solver_cir2" localSheetId="16" hidden="1">1</definedName>
    <definedName name="solver_cir2" localSheetId="17" hidden="1">1</definedName>
    <definedName name="solver_cir2" localSheetId="18" hidden="1">1</definedName>
    <definedName name="solver_cir2" localSheetId="19" hidden="1">1</definedName>
    <definedName name="solver_cir3" localSheetId="3" hidden="1">1</definedName>
    <definedName name="solver_cir3" localSheetId="7" hidden="1">1</definedName>
    <definedName name="solver_cir3" localSheetId="8" hidden="1">1</definedName>
    <definedName name="solver_cir3" localSheetId="9" hidden="1">1</definedName>
    <definedName name="solver_cir3" localSheetId="10" hidden="1">1</definedName>
    <definedName name="solver_cir3" localSheetId="11" hidden="1">1</definedName>
    <definedName name="solver_cir3" localSheetId="12" hidden="1">1</definedName>
    <definedName name="solver_cir3" localSheetId="15" hidden="1">1</definedName>
    <definedName name="solver_cir3" localSheetId="16" hidden="1">1</definedName>
    <definedName name="solver_cir3" localSheetId="17" hidden="1">1</definedName>
    <definedName name="solver_cir3" localSheetId="18" hidden="1">1</definedName>
    <definedName name="solver_cir3" localSheetId="19" hidden="1">1</definedName>
    <definedName name="solver_cir4" localSheetId="3" hidden="1">1</definedName>
    <definedName name="solver_cir4" localSheetId="7" hidden="1">1</definedName>
    <definedName name="solver_cir4" localSheetId="8" hidden="1">1</definedName>
    <definedName name="solver_cir4" localSheetId="9" hidden="1">1</definedName>
    <definedName name="solver_cir4" localSheetId="10" hidden="1">1</definedName>
    <definedName name="solver_cir4" localSheetId="11" hidden="1">1</definedName>
    <definedName name="solver_cir4" localSheetId="12" hidden="1">1</definedName>
    <definedName name="solver_cir4" localSheetId="17" hidden="1">1</definedName>
    <definedName name="solver_cir4" localSheetId="18" hidden="1">1</definedName>
    <definedName name="solver_cir4" localSheetId="19" hidden="1">1</definedName>
    <definedName name="solver_cir5" localSheetId="3" hidden="1">1</definedName>
    <definedName name="solver_cir5" localSheetId="12" hidden="1">1</definedName>
    <definedName name="solver_cir5" localSheetId="17" hidden="1">1</definedName>
    <definedName name="solver_cir6" localSheetId="12" hidden="1">1</definedName>
    <definedName name="solver_cir7" localSheetId="12" hidden="1">1</definedName>
    <definedName name="solver_cir8" localSheetId="12" hidden="1">1</definedName>
    <definedName name="solver_con" localSheetId="3" hidden="1">" "</definedName>
    <definedName name="solver_con" localSheetId="5" hidden="1">" "</definedName>
    <definedName name="solver_con" localSheetId="6" hidden="1">" "</definedName>
    <definedName name="solver_con" localSheetId="7" hidden="1">" "</definedName>
    <definedName name="solver_con" localSheetId="8" hidden="1">" "</definedName>
    <definedName name="solver_con" localSheetId="9" hidden="1">" "</definedName>
    <definedName name="solver_con" localSheetId="10" hidden="1">" "</definedName>
    <definedName name="solver_con" localSheetId="11" hidden="1">" "</definedName>
    <definedName name="solver_con" localSheetId="12" hidden="1">" "</definedName>
    <definedName name="solver_con" localSheetId="14" hidden="1">" "</definedName>
    <definedName name="solver_con" localSheetId="15" hidden="1">" "</definedName>
    <definedName name="solver_con" localSheetId="16" hidden="1">" "</definedName>
    <definedName name="solver_con" localSheetId="17" hidden="1">" "</definedName>
    <definedName name="solver_con" localSheetId="18" hidden="1">" "</definedName>
    <definedName name="solver_con" localSheetId="19" hidden="1">" "</definedName>
    <definedName name="solver_con1" localSheetId="3" hidden="1">" "</definedName>
    <definedName name="solver_con1" localSheetId="5" hidden="1">" "</definedName>
    <definedName name="solver_con1" localSheetId="6" hidden="1">" "</definedName>
    <definedName name="solver_con1" localSheetId="7" hidden="1">" "</definedName>
    <definedName name="solver_con1" localSheetId="8" hidden="1">" "</definedName>
    <definedName name="solver_con1" localSheetId="9" hidden="1">" "</definedName>
    <definedName name="solver_con1" localSheetId="10" hidden="1">" "</definedName>
    <definedName name="solver_con1" localSheetId="11" hidden="1">" "</definedName>
    <definedName name="solver_con1" localSheetId="12" hidden="1">" "</definedName>
    <definedName name="solver_con1" localSheetId="14" hidden="1">" "</definedName>
    <definedName name="solver_con1" localSheetId="15" hidden="1">" "</definedName>
    <definedName name="solver_con1" localSheetId="16" hidden="1">" "</definedName>
    <definedName name="solver_con1" localSheetId="17" hidden="1">" "</definedName>
    <definedName name="solver_con1" localSheetId="18" hidden="1">" "</definedName>
    <definedName name="solver_con1" localSheetId="19" hidden="1">" "</definedName>
    <definedName name="solver_con2" localSheetId="3" hidden="1">" "</definedName>
    <definedName name="solver_con2" localSheetId="6" hidden="1">" "</definedName>
    <definedName name="solver_con2" localSheetId="7" hidden="1">" "</definedName>
    <definedName name="solver_con2" localSheetId="8" hidden="1">" "</definedName>
    <definedName name="solver_con2" localSheetId="9" hidden="1">" "</definedName>
    <definedName name="solver_con2" localSheetId="10" hidden="1">" "</definedName>
    <definedName name="solver_con2" localSheetId="11" hidden="1">" "</definedName>
    <definedName name="solver_con2" localSheetId="12" hidden="1">" "</definedName>
    <definedName name="solver_con2" localSheetId="14" hidden="1">" "</definedName>
    <definedName name="solver_con2" localSheetId="15" hidden="1">" "</definedName>
    <definedName name="solver_con2" localSheetId="16" hidden="1">" "</definedName>
    <definedName name="solver_con2" localSheetId="17" hidden="1">" "</definedName>
    <definedName name="solver_con2" localSheetId="18" hidden="1">" "</definedName>
    <definedName name="solver_con2" localSheetId="19" hidden="1">" "</definedName>
    <definedName name="solver_con3" localSheetId="3" hidden="1">" "</definedName>
    <definedName name="solver_con3" localSheetId="7" hidden="1">" "</definedName>
    <definedName name="solver_con3" localSheetId="8" hidden="1">" "</definedName>
    <definedName name="solver_con3" localSheetId="9" hidden="1">" "</definedName>
    <definedName name="solver_con3" localSheetId="10" hidden="1">" "</definedName>
    <definedName name="solver_con3" localSheetId="11" hidden="1">" "</definedName>
    <definedName name="solver_con3" localSheetId="12" hidden="1">" "</definedName>
    <definedName name="solver_con3" localSheetId="15" hidden="1">" "</definedName>
    <definedName name="solver_con3" localSheetId="16" hidden="1">" "</definedName>
    <definedName name="solver_con3" localSheetId="17" hidden="1">" "</definedName>
    <definedName name="solver_con3" localSheetId="18" hidden="1">" "</definedName>
    <definedName name="solver_con3" localSheetId="19" hidden="1">" "</definedName>
    <definedName name="solver_con4" localSheetId="3" hidden="1">" "</definedName>
    <definedName name="solver_con4" localSheetId="7" hidden="1">" "</definedName>
    <definedName name="solver_con4" localSheetId="8" hidden="1">" "</definedName>
    <definedName name="solver_con4" localSheetId="9" hidden="1">" "</definedName>
    <definedName name="solver_con4" localSheetId="10" hidden="1">" "</definedName>
    <definedName name="solver_con4" localSheetId="11" hidden="1">" "</definedName>
    <definedName name="solver_con4" localSheetId="12" hidden="1">" "</definedName>
    <definedName name="solver_con4" localSheetId="17" hidden="1">" "</definedName>
    <definedName name="solver_con4" localSheetId="18" hidden="1">" "</definedName>
    <definedName name="solver_con4" localSheetId="19" hidden="1">" "</definedName>
    <definedName name="solver_con5" localSheetId="3" hidden="1">" "</definedName>
    <definedName name="solver_con5" localSheetId="12" hidden="1">" "</definedName>
    <definedName name="solver_con5" localSheetId="17" hidden="1">" "</definedName>
    <definedName name="solver_con6" localSheetId="12" hidden="1">" "</definedName>
    <definedName name="solver_con7" localSheetId="12" hidden="1">" "</definedName>
    <definedName name="solver_con8" localSheetId="12" hidden="1">" "</definedName>
    <definedName name="solver_dia" localSheetId="3" hidden="1">2</definedName>
    <definedName name="solver_dia" localSheetId="5" hidden="1">5</definedName>
    <definedName name="solver_dia" localSheetId="6" hidden="1">5</definedName>
    <definedName name="solver_dia" localSheetId="7" hidden="1">5</definedName>
    <definedName name="solver_dia" localSheetId="8" hidden="1">5</definedName>
    <definedName name="solver_dia" localSheetId="9" hidden="1">5</definedName>
    <definedName name="solver_dia" localSheetId="10" hidden="1">5</definedName>
    <definedName name="solver_dia" localSheetId="11" hidden="1">5</definedName>
    <definedName name="solver_dia" localSheetId="12" hidden="1">5</definedName>
    <definedName name="solver_dia" localSheetId="14" hidden="1">5</definedName>
    <definedName name="solver_dia" localSheetId="15" hidden="1">5</definedName>
    <definedName name="solver_dia" localSheetId="17" hidden="1">5</definedName>
    <definedName name="solver_dia" localSheetId="18" hidden="1">5</definedName>
    <definedName name="solver_dia" localSheetId="19" hidden="1">5</definedName>
    <definedName name="solver_drv" localSheetId="2" hidden="1">1</definedName>
    <definedName name="solver_drv" localSheetId="3" hidden="1">1</definedName>
    <definedName name="solver_drv" localSheetId="1" hidden="1">1</definedName>
    <definedName name="solver_drv" localSheetId="7" hidden="1">1</definedName>
    <definedName name="solver_drv" localSheetId="0" hidden="1">1</definedName>
    <definedName name="solver_drv" localSheetId="14" hidden="1">1</definedName>
    <definedName name="solver_dua" localSheetId="2" hidden="1">1</definedName>
    <definedName name="solver_dua" localSheetId="3" hidden="1">1</definedName>
    <definedName name="solver_dua" localSheetId="1" hidden="1">1</definedName>
    <definedName name="solver_dua" localSheetId="0" hidden="1">1</definedName>
    <definedName name="solver_eng" localSheetId="2" hidden="1">2</definedName>
    <definedName name="solver_eng" localSheetId="3" hidden="1">0</definedName>
    <definedName name="solver_eng" localSheetId="1" hidden="1">2</definedName>
    <definedName name="solver_eng" localSheetId="7" hidden="1">2</definedName>
    <definedName name="solver_eng" localSheetId="0" hidden="1">2</definedName>
    <definedName name="solver_eng" localSheetId="14" hidden="1">2</definedName>
    <definedName name="solver_eval" hidden="1">0</definedName>
    <definedName name="solver_iao" localSheetId="3" hidden="1">0</definedName>
    <definedName name="solver_iao" localSheetId="5" hidden="1">0</definedName>
    <definedName name="solver_iao" localSheetId="6" hidden="1">0</definedName>
    <definedName name="solver_iao" localSheetId="7" hidden="1">0</definedName>
    <definedName name="solver_iao" localSheetId="8" hidden="1">0</definedName>
    <definedName name="solver_iao" localSheetId="9" hidden="1">0</definedName>
    <definedName name="solver_iao" localSheetId="10" hidden="1">0</definedName>
    <definedName name="solver_iao" localSheetId="11" hidden="1">0</definedName>
    <definedName name="solver_iao" localSheetId="12" hidden="1">0</definedName>
    <definedName name="solver_iao" localSheetId="14" hidden="1">0</definedName>
    <definedName name="solver_iao" localSheetId="15" hidden="1">0</definedName>
    <definedName name="solver_iao" localSheetId="17" hidden="1">0</definedName>
    <definedName name="solver_iao" localSheetId="18" hidden="1">0</definedName>
    <definedName name="solver_iao" localSheetId="19" hidden="1">0</definedName>
    <definedName name="solver_ibd" localSheetId="2" hidden="1">2</definedName>
    <definedName name="solver_ibd" localSheetId="3" hidden="1">2</definedName>
    <definedName name="solver_ibd" localSheetId="1" hidden="1">2</definedName>
    <definedName name="solver_ibd" localSheetId="0" hidden="1">2</definedName>
    <definedName name="solver_int" localSheetId="3" hidden="1">0</definedName>
    <definedName name="solver_int" localSheetId="5" hidden="1">0</definedName>
    <definedName name="solver_int" localSheetId="6" hidden="1">0</definedName>
    <definedName name="solver_int" localSheetId="7" hidden="1">0</definedName>
    <definedName name="solver_int" localSheetId="8" hidden="1">0</definedName>
    <definedName name="solver_int" localSheetId="9" hidden="1">0</definedName>
    <definedName name="solver_int" localSheetId="10" hidden="1">0</definedName>
    <definedName name="solver_int" localSheetId="11" hidden="1">0</definedName>
    <definedName name="solver_int" localSheetId="12" hidden="1">0</definedName>
    <definedName name="solver_int" localSheetId="14" hidden="1">0</definedName>
    <definedName name="solver_int" localSheetId="15" hidden="1">0</definedName>
    <definedName name="solver_int" localSheetId="17" hidden="1">0</definedName>
    <definedName name="solver_int" localSheetId="18" hidden="1">0</definedName>
    <definedName name="solver_int" localSheetId="19" hidden="1">0</definedName>
    <definedName name="solver_irs" localSheetId="3" hidden="1">0</definedName>
    <definedName name="solver_irs" localSheetId="5" hidden="1">0</definedName>
    <definedName name="solver_irs" localSheetId="6" hidden="1">0</definedName>
    <definedName name="solver_irs" localSheetId="7" hidden="1">0</definedName>
    <definedName name="solver_irs" localSheetId="8" hidden="1">0</definedName>
    <definedName name="solver_irs" localSheetId="9" hidden="1">0</definedName>
    <definedName name="solver_irs" localSheetId="10" hidden="1">0</definedName>
    <definedName name="solver_irs" localSheetId="11" hidden="1">0</definedName>
    <definedName name="solver_irs" localSheetId="12" hidden="1">0</definedName>
    <definedName name="solver_irs" localSheetId="14" hidden="1">0</definedName>
    <definedName name="solver_irs" localSheetId="15" hidden="1">0</definedName>
    <definedName name="solver_irs" localSheetId="17" hidden="1">0</definedName>
    <definedName name="solver_irs" localSheetId="18" hidden="1">0</definedName>
    <definedName name="solver_irs" localSheetId="19" hidden="1">0</definedName>
    <definedName name="solver_ism" localSheetId="3" hidden="1">0</definedName>
    <definedName name="solver_ism" localSheetId="5" hidden="1">0</definedName>
    <definedName name="solver_ism" localSheetId="6" hidden="1">0</definedName>
    <definedName name="solver_ism" localSheetId="7" hidden="1">0</definedName>
    <definedName name="solver_ism" localSheetId="8" hidden="1">0</definedName>
    <definedName name="solver_ism" localSheetId="9" hidden="1">0</definedName>
    <definedName name="solver_ism" localSheetId="10" hidden="1">0</definedName>
    <definedName name="solver_ism" localSheetId="11" hidden="1">0</definedName>
    <definedName name="solver_ism" localSheetId="12" hidden="1">0</definedName>
    <definedName name="solver_ism" localSheetId="14" hidden="1">0</definedName>
    <definedName name="solver_ism" localSheetId="15" hidden="1">0</definedName>
    <definedName name="solver_ism" localSheetId="17" hidden="1">0</definedName>
    <definedName name="solver_ism" localSheetId="18" hidden="1">0</definedName>
    <definedName name="solver_ism" localSheetId="19" hidden="1">0</definedName>
    <definedName name="solver_itr" localSheetId="2" hidden="1">1000</definedName>
    <definedName name="solver_itr" localSheetId="3" hidden="1">1000</definedName>
    <definedName name="solver_itr" localSheetId="1" hidden="1">1000</definedName>
    <definedName name="solver_itr" localSheetId="7" hidden="1">2147483647</definedName>
    <definedName name="solver_itr" localSheetId="0" hidden="1">1000</definedName>
    <definedName name="solver_itr" localSheetId="14" hidden="1">2147483647</definedName>
    <definedName name="solver_kiv" localSheetId="3" hidden="1">2E+30</definedName>
    <definedName name="solver_kiv" localSheetId="7" hidden="1">2E+30</definedName>
    <definedName name="solver_kiv" localSheetId="14" hidden="1">2E+30</definedName>
    <definedName name="solver_lhs_ob1" localSheetId="3" hidden="1">0</definedName>
    <definedName name="solver_lhs_ob1" localSheetId="5" hidden="1">0</definedName>
    <definedName name="solver_lhs_ob1" localSheetId="6" hidden="1">0</definedName>
    <definedName name="solver_lhs_ob1" localSheetId="7" hidden="1">0</definedName>
    <definedName name="solver_lhs_ob1" localSheetId="8" hidden="1">0</definedName>
    <definedName name="solver_lhs_ob1" localSheetId="9" hidden="1">0</definedName>
    <definedName name="solver_lhs_ob1" localSheetId="10" hidden="1">0</definedName>
    <definedName name="solver_lhs_ob1" localSheetId="11" hidden="1">0</definedName>
    <definedName name="solver_lhs_ob1" localSheetId="12" hidden="1">0</definedName>
    <definedName name="solver_lhs_ob1" localSheetId="14" hidden="1">0</definedName>
    <definedName name="solver_lhs_ob1" localSheetId="15" hidden="1">0</definedName>
    <definedName name="solver_lhs_ob1" localSheetId="16" hidden="1">0</definedName>
    <definedName name="solver_lhs_ob1" localSheetId="17" hidden="1">0</definedName>
    <definedName name="solver_lhs_ob1" localSheetId="18" hidden="1">0</definedName>
    <definedName name="solver_lhs_ob1" localSheetId="19" hidden="1">0</definedName>
    <definedName name="solver_lhs_ob2" localSheetId="3" hidden="1">0</definedName>
    <definedName name="solver_lhs_ob2" localSheetId="6" hidden="1">0</definedName>
    <definedName name="solver_lhs_ob2" localSheetId="7" hidden="1">0</definedName>
    <definedName name="solver_lhs_ob2" localSheetId="8" hidden="1">0</definedName>
    <definedName name="solver_lhs_ob2" localSheetId="9" hidden="1">0</definedName>
    <definedName name="solver_lhs_ob2" localSheetId="10" hidden="1">0</definedName>
    <definedName name="solver_lhs_ob2" localSheetId="11" hidden="1">0</definedName>
    <definedName name="solver_lhs_ob2" localSheetId="12" hidden="1">0</definedName>
    <definedName name="solver_lhs_ob2" localSheetId="14" hidden="1">0</definedName>
    <definedName name="solver_lhs_ob2" localSheetId="15" hidden="1">0</definedName>
    <definedName name="solver_lhs_ob2" localSheetId="16" hidden="1">0</definedName>
    <definedName name="solver_lhs_ob2" localSheetId="17" hidden="1">0</definedName>
    <definedName name="solver_lhs_ob2" localSheetId="18" hidden="1">0</definedName>
    <definedName name="solver_lhs_ob2" localSheetId="19" hidden="1">0</definedName>
    <definedName name="solver_lhs_ob3" localSheetId="3" hidden="1">0</definedName>
    <definedName name="solver_lhs_ob3" localSheetId="7" hidden="1">0</definedName>
    <definedName name="solver_lhs_ob3" localSheetId="8" hidden="1">0</definedName>
    <definedName name="solver_lhs_ob3" localSheetId="9" hidden="1">0</definedName>
    <definedName name="solver_lhs_ob3" localSheetId="10" hidden="1">0</definedName>
    <definedName name="solver_lhs_ob3" localSheetId="11" hidden="1">0</definedName>
    <definedName name="solver_lhs_ob3" localSheetId="12" hidden="1">0</definedName>
    <definedName name="solver_lhs_ob3" localSheetId="15" hidden="1">0</definedName>
    <definedName name="solver_lhs_ob3" localSheetId="16" hidden="1">0</definedName>
    <definedName name="solver_lhs_ob3" localSheetId="17" hidden="1">0</definedName>
    <definedName name="solver_lhs_ob3" localSheetId="18" hidden="1">0</definedName>
    <definedName name="solver_lhs_ob3" localSheetId="19" hidden="1">0</definedName>
    <definedName name="solver_lhs_ob4" localSheetId="3" hidden="1">0</definedName>
    <definedName name="solver_lhs_ob4" localSheetId="7" hidden="1">0</definedName>
    <definedName name="solver_lhs_ob4" localSheetId="8" hidden="1">0</definedName>
    <definedName name="solver_lhs_ob4" localSheetId="9" hidden="1">0</definedName>
    <definedName name="solver_lhs_ob4" localSheetId="10" hidden="1">0</definedName>
    <definedName name="solver_lhs_ob4" localSheetId="11" hidden="1">0</definedName>
    <definedName name="solver_lhs_ob4" localSheetId="12" hidden="1">0</definedName>
    <definedName name="solver_lhs_ob4" localSheetId="17" hidden="1">0</definedName>
    <definedName name="solver_lhs_ob4" localSheetId="18" hidden="1">0</definedName>
    <definedName name="solver_lhs_ob4" localSheetId="19" hidden="1">0</definedName>
    <definedName name="solver_lhs_ob5" localSheetId="3" hidden="1">0</definedName>
    <definedName name="solver_lhs_ob5" localSheetId="12" hidden="1">0</definedName>
    <definedName name="solver_lhs_ob5" localSheetId="17" hidden="1">0</definedName>
    <definedName name="solver_lhs_ob6" localSheetId="12" hidden="1">0</definedName>
    <definedName name="solver_lhs_ob7" localSheetId="12" hidden="1">0</definedName>
    <definedName name="solver_lhs_ob8" localSheetId="12" hidden="1">0</definedName>
    <definedName name="solver_lhs1" localSheetId="2" hidden="1">Contingency!$B$5:$F$5</definedName>
    <definedName name="solver_lhs1" localSheetId="3" hidden="1">Contingency2!$B$5:$F$5</definedName>
    <definedName name="solver_lhs1" localSheetId="1" hidden="1">Exclusive!$B$5:$F$5</definedName>
    <definedName name="solver_lhs1" localSheetId="5" hidden="1">Fixed!$F$10:$F$15</definedName>
    <definedName name="solver_lhs1" localSheetId="6" hidden="1">Fixed2!$F$5:$H$5</definedName>
    <definedName name="solver_lhs1" localSheetId="7" hidden="1">Fixed3!$C$6:$E$6</definedName>
    <definedName name="solver_lhs1" localSheetId="0" hidden="1">International!$B$5:$F$5</definedName>
    <definedName name="solver_lhs1" localSheetId="8" hidden="1">'Loc1'!$I$12:$L$15</definedName>
    <definedName name="solver_lhs1" localSheetId="9" hidden="1">'Loc2'!$C$16:$F$16</definedName>
    <definedName name="solver_lhs1" localSheetId="10" hidden="1">'Loc3'!$C$16:$F$16</definedName>
    <definedName name="solver_lhs1" localSheetId="11" hidden="1">'Loc4'!$G$12:$G$15</definedName>
    <definedName name="solver_lhs1" localSheetId="12" hidden="1">Seq!$G$25:$G$39</definedName>
    <definedName name="solver_lhs1" localSheetId="14" hidden="1">'TSP1'!$Q$5:$Q$10</definedName>
    <definedName name="solver_lhs1" localSheetId="15" hidden="1">'TSP2'!$Q$5:$Q$10</definedName>
    <definedName name="solver_lhs1" localSheetId="16" hidden="1">'TSP3'!$Q$5:$Q$10</definedName>
    <definedName name="solver_lhs1" localSheetId="17" hidden="1">'TSP4'!$Q$5:$Q$10</definedName>
    <definedName name="solver_lhs1" localSheetId="18" hidden="1">'TSP5'!$Q$5:$Q$10</definedName>
    <definedName name="solver_lhs1" localSheetId="19" hidden="1">'TSP6'!$E$15:$E$18</definedName>
    <definedName name="solver_lhs2" localSheetId="2" hidden="1">Contingency!$G$11</definedName>
    <definedName name="solver_lhs2" localSheetId="3" hidden="1">Contingency2!$G$11</definedName>
    <definedName name="solver_lhs2" localSheetId="1" hidden="1">Exclusive!$G$11</definedName>
    <definedName name="solver_lhs2" localSheetId="6" hidden="1">Fixed2!$I$13:$I$18</definedName>
    <definedName name="solver_lhs2" localSheetId="7" hidden="1">Fixed3!$F$11:$F$13</definedName>
    <definedName name="solver_lhs2" localSheetId="0" hidden="1">International!$G$11</definedName>
    <definedName name="solver_lhs2" localSheetId="8" hidden="1">'Loc1'!$C$16:$F$16</definedName>
    <definedName name="solver_lhs2" localSheetId="9" hidden="1">'Loc2'!$G$12:$G$15</definedName>
    <definedName name="solver_lhs2" localSheetId="10" hidden="1">'Loc3'!$G$12:$G$15</definedName>
    <definedName name="solver_lhs2" localSheetId="11" hidden="1">'Loc4'!$B$12:$B$15</definedName>
    <definedName name="solver_lhs2" localSheetId="12" hidden="1">Seq!$G$25:$G$39</definedName>
    <definedName name="solver_lhs2" localSheetId="14" hidden="1">'TSP1'!$K$11:$P$11</definedName>
    <definedName name="solver_lhs2" localSheetId="15" hidden="1">'TSP2'!$E$15</definedName>
    <definedName name="solver_lhs2" localSheetId="16" hidden="1">'TSP3'!$K$11:$P$11</definedName>
    <definedName name="solver_lhs2" localSheetId="17" hidden="1">'TSP4'!$K$11:$P$11</definedName>
    <definedName name="solver_lhs2" localSheetId="18" hidden="1">'TSP5'!$K$11:$P$11</definedName>
    <definedName name="solver_lhs2" localSheetId="19" hidden="1">'TSP6'!$Q$5:$Q$10</definedName>
    <definedName name="solver_lhs3" localSheetId="2" hidden="1">Contingency!$G$12</definedName>
    <definedName name="solver_lhs3" localSheetId="3" hidden="1">Contingency2!$G$12</definedName>
    <definedName name="solver_lhs3" localSheetId="1" hidden="1">Exclusive!$G$12</definedName>
    <definedName name="solver_lhs3" localSheetId="7" hidden="1">Fixed3!$C$6:$E$6</definedName>
    <definedName name="solver_lhs3" localSheetId="0" hidden="1">International!$G$12</definedName>
    <definedName name="solver_lhs3" localSheetId="8" hidden="1">'Loc1'!$G$12:$G$15</definedName>
    <definedName name="solver_lhs3" localSheetId="9" hidden="1">'Loc2'!$B$12:$B$15</definedName>
    <definedName name="solver_lhs3" localSheetId="10" hidden="1">'Loc3'!$B$12:$B$15</definedName>
    <definedName name="solver_lhs3" localSheetId="11" hidden="1">'Loc4'!$I$12:$I$15</definedName>
    <definedName name="solver_lhs3" localSheetId="12" hidden="1">Seq!$E$13:$H$13</definedName>
    <definedName name="solver_lhs3" localSheetId="15" hidden="1">'TSP2'!$K$11:$P$11</definedName>
    <definedName name="solver_lhs3" localSheetId="16" hidden="1">'TSP3'!$G$15:$G$16</definedName>
    <definedName name="solver_lhs3" localSheetId="17" hidden="1">'TSP4'!$E$15:$E$17</definedName>
    <definedName name="solver_lhs3" localSheetId="18" hidden="1">'TSP5'!$E$15:$E$17</definedName>
    <definedName name="solver_lhs3" localSheetId="19" hidden="1">'TSP6'!$K$11:$P$11</definedName>
    <definedName name="solver_lhs4" localSheetId="2" hidden="1">Contingency!$G$13</definedName>
    <definedName name="solver_lhs4" localSheetId="3" hidden="1">Contingency2!$G$13</definedName>
    <definedName name="solver_lhs4" localSheetId="1" hidden="1">Exclusive!$G$13</definedName>
    <definedName name="solver_lhs4" localSheetId="7" hidden="1">Fixed3!$C$16:$E$16</definedName>
    <definedName name="solver_lhs4" localSheetId="8" hidden="1">'Loc1'!$B$12:$B$15</definedName>
    <definedName name="solver_lhs4" localSheetId="9" hidden="1">'Loc2'!$I$12:$I$15</definedName>
    <definedName name="solver_lhs4" localSheetId="10" hidden="1">'Loc3'!$I$12:$I$15</definedName>
    <definedName name="solver_lhs4" localSheetId="11" hidden="1">'Loc4'!$C$16:$F$16</definedName>
    <definedName name="solver_lhs4" localSheetId="12" hidden="1">Seq!$F$14:$H$14</definedName>
    <definedName name="solver_lhs4" localSheetId="17" hidden="1">'TSP4'!$E$15:$E$17</definedName>
    <definedName name="solver_lhs4" localSheetId="18" hidden="1">'TSP5'!$K$5:$P$10</definedName>
    <definedName name="solver_lhs4" localSheetId="19" hidden="1">'TSP6'!$K$5:$P$10</definedName>
    <definedName name="solver_lhs5" localSheetId="2" hidden="1">Contingency!$G$14</definedName>
    <definedName name="solver_lhs5" localSheetId="3" hidden="1">Contingency2!$G$14</definedName>
    <definedName name="solver_lhs5" localSheetId="12" hidden="1">Seq!$G$15:$H$15</definedName>
    <definedName name="solver_lhs5" localSheetId="17" hidden="1">'TSP4'!$K$5:$P$10</definedName>
    <definedName name="solver_lhs6" localSheetId="12" hidden="1">Seq!$H$16</definedName>
    <definedName name="solver_lhs7" localSheetId="12" hidden="1">Seq!$C$20:$H$20</definedName>
    <definedName name="solver_lhs8" localSheetId="12" hidden="1">Seq!$D$12:$H$12</definedName>
    <definedName name="solver_lin" localSheetId="2" hidden="1">1</definedName>
    <definedName name="solver_lin" localSheetId="3" hidden="1">2</definedName>
    <definedName name="solver_lin" localSheetId="1" hidden="1">1</definedName>
    <definedName name="solver_lin" localSheetId="7" hidden="1">1</definedName>
    <definedName name="solver_lin" localSheetId="0" hidden="1">1</definedName>
    <definedName name="solver_lin" localSheetId="14" hidden="1">1</definedName>
    <definedName name="solver_mda" localSheetId="3" hidden="1">1</definedName>
    <definedName name="solver_mda" localSheetId="5" hidden="1">4</definedName>
    <definedName name="solver_mda" localSheetId="6" hidden="1">4</definedName>
    <definedName name="solver_mda" localSheetId="7" hidden="1">4</definedName>
    <definedName name="solver_mda" localSheetId="8" hidden="1">4</definedName>
    <definedName name="solver_mda" localSheetId="9" hidden="1">4</definedName>
    <definedName name="solver_mda" localSheetId="10" hidden="1">4</definedName>
    <definedName name="solver_mda" localSheetId="11" hidden="1">4</definedName>
    <definedName name="solver_mda" localSheetId="12" hidden="1">4</definedName>
    <definedName name="solver_mda" localSheetId="14" hidden="1">4</definedName>
    <definedName name="solver_mda" localSheetId="15" hidden="1">4</definedName>
    <definedName name="solver_mda" localSheetId="17" hidden="1">4</definedName>
    <definedName name="solver_mda" localSheetId="18" hidden="1">4</definedName>
    <definedName name="solver_mda" localSheetId="19" hidden="1">4</definedName>
    <definedName name="solver_mip" localSheetId="2" hidden="1">1000</definedName>
    <definedName name="solver_mip" localSheetId="3" hidden="1">1000</definedName>
    <definedName name="solver_mip" localSheetId="1" hidden="1">1000</definedName>
    <definedName name="solver_mip" localSheetId="7" hidden="1">2147483647</definedName>
    <definedName name="solver_mip" localSheetId="0" hidden="1">1000</definedName>
    <definedName name="solver_mip" localSheetId="14" hidden="1">2147483647</definedName>
    <definedName name="solver_mod" localSheetId="3" hidden="1">1</definedName>
    <definedName name="solver_mod" localSheetId="5" hidden="1">3</definedName>
    <definedName name="solver_mod" localSheetId="6" hidden="1">3</definedName>
    <definedName name="solver_mod" localSheetId="7" hidden="1">3</definedName>
    <definedName name="solver_mod" localSheetId="8" hidden="1">3</definedName>
    <definedName name="solver_mod" localSheetId="9" hidden="1">3</definedName>
    <definedName name="solver_mod" localSheetId="10" hidden="1">3</definedName>
    <definedName name="solver_mod" localSheetId="11" hidden="1">3</definedName>
    <definedName name="solver_mod" localSheetId="12" hidden="1">3</definedName>
    <definedName name="solver_mod" localSheetId="14" hidden="1">3</definedName>
    <definedName name="solver_mod" localSheetId="15" hidden="1">3</definedName>
    <definedName name="solver_mod" localSheetId="17" hidden="1">3</definedName>
    <definedName name="solver_mod" localSheetId="18" hidden="1">3</definedName>
    <definedName name="solver_mod" localSheetId="19" hidden="1">3</definedName>
    <definedName name="solver_neg" localSheetId="2" hidden="1">2</definedName>
    <definedName name="solver_neg" localSheetId="3" hidden="1">2</definedName>
    <definedName name="solver_neg" localSheetId="1" hidden="1">1</definedName>
    <definedName name="solver_neg" localSheetId="5" hidden="1">1</definedName>
    <definedName name="solver_neg" localSheetId="6" hidden="1">1</definedName>
    <definedName name="solver_neg" localSheetId="7" hidden="1">1</definedName>
    <definedName name="solver_neg" localSheetId="0" hidden="1">1</definedName>
    <definedName name="solver_neg" localSheetId="8" hidden="1">1</definedName>
    <definedName name="solver_neg" localSheetId="9" hidden="1">1</definedName>
    <definedName name="solver_neg" localSheetId="10" hidden="1">1</definedName>
    <definedName name="solver_neg" localSheetId="11" hidden="1">1</definedName>
    <definedName name="solver_neg" localSheetId="12" hidden="1">1</definedName>
    <definedName name="solver_neg" localSheetId="14" hidden="1">1</definedName>
    <definedName name="solver_neg" localSheetId="15" hidden="1">1</definedName>
    <definedName name="solver_neg" localSheetId="17" hidden="1">1</definedName>
    <definedName name="solver_neg" localSheetId="18" hidden="1">1</definedName>
    <definedName name="solver_neg" localSheetId="19" hidden="1">1</definedName>
    <definedName name="solver_nod" localSheetId="2" hidden="1">1000</definedName>
    <definedName name="solver_nod" localSheetId="3" hidden="1">1000</definedName>
    <definedName name="solver_nod" localSheetId="1" hidden="1">1000</definedName>
    <definedName name="solver_nod" localSheetId="7" hidden="1">2147483647</definedName>
    <definedName name="solver_nod" localSheetId="0" hidden="1">1000</definedName>
    <definedName name="solver_nod" localSheetId="14" hidden="1">2147483647</definedName>
    <definedName name="solver_ntr" localSheetId="3" hidden="1">1</definedName>
    <definedName name="solver_ntr" localSheetId="5" hidden="1">0</definedName>
    <definedName name="solver_ntr" localSheetId="6" hidden="1">0</definedName>
    <definedName name="solver_ntr" localSheetId="7" hidden="1">0</definedName>
    <definedName name="solver_ntr" localSheetId="8" hidden="1">0</definedName>
    <definedName name="solver_ntr" localSheetId="9" hidden="1">0</definedName>
    <definedName name="solver_ntr" localSheetId="10" hidden="1">0</definedName>
    <definedName name="solver_ntr" localSheetId="11" hidden="1">0</definedName>
    <definedName name="solver_ntr" localSheetId="12" hidden="1">0</definedName>
    <definedName name="solver_ntr" localSheetId="14" hidden="1">0</definedName>
    <definedName name="solver_ntr" localSheetId="15" hidden="1">0</definedName>
    <definedName name="solver_ntr" localSheetId="17" hidden="1">0</definedName>
    <definedName name="solver_ntr" localSheetId="18" hidden="1">0</definedName>
    <definedName name="solver_ntr" localSheetId="19" hidden="1">0</definedName>
    <definedName name="solver_ntri" hidden="1">1000</definedName>
    <definedName name="solver_num" localSheetId="2" hidden="1">5</definedName>
    <definedName name="solver_num" localSheetId="3" hidden="1">5</definedName>
    <definedName name="solver_num" localSheetId="1" hidden="1">4</definedName>
    <definedName name="solver_num" localSheetId="5" hidden="1">1</definedName>
    <definedName name="solver_num" localSheetId="6" hidden="1">2</definedName>
    <definedName name="solver_num" localSheetId="7" hidden="1">4</definedName>
    <definedName name="solver_num" localSheetId="0" hidden="1">3</definedName>
    <definedName name="solver_num" localSheetId="8" hidden="1">4</definedName>
    <definedName name="solver_num" localSheetId="9" hidden="1">4</definedName>
    <definedName name="solver_num" localSheetId="10" hidden="1">4</definedName>
    <definedName name="solver_num" localSheetId="11" hidden="1">4</definedName>
    <definedName name="solver_num" localSheetId="12" hidden="1">8</definedName>
    <definedName name="solver_num" localSheetId="14" hidden="1">2</definedName>
    <definedName name="solver_num" localSheetId="15" hidden="1">3</definedName>
    <definedName name="solver_num" localSheetId="16" hidden="1">3</definedName>
    <definedName name="solver_num" localSheetId="17" hidden="1">3</definedName>
    <definedName name="solver_num" localSheetId="18" hidden="1">4</definedName>
    <definedName name="solver_num" localSheetId="19" hidden="1">4</definedName>
    <definedName name="solver_obc" localSheetId="3" hidden="1">0</definedName>
    <definedName name="solver_obc" localSheetId="5" hidden="1">0</definedName>
    <definedName name="solver_obc" localSheetId="6" hidden="1">0</definedName>
    <definedName name="solver_obc" localSheetId="7" hidden="1">0</definedName>
    <definedName name="solver_obc" localSheetId="8" hidden="1">0</definedName>
    <definedName name="solver_obc" localSheetId="9" hidden="1">0</definedName>
    <definedName name="solver_obc" localSheetId="10" hidden="1">0</definedName>
    <definedName name="solver_obc" localSheetId="11" hidden="1">0</definedName>
    <definedName name="solver_obc" localSheetId="12" hidden="1">0</definedName>
    <definedName name="solver_obc" localSheetId="14" hidden="1">0</definedName>
    <definedName name="solver_obc" localSheetId="15" hidden="1">0</definedName>
    <definedName name="solver_obc" localSheetId="16" hidden="1">0</definedName>
    <definedName name="solver_obc" localSheetId="17" hidden="1">0</definedName>
    <definedName name="solver_obc" localSheetId="18" hidden="1">0</definedName>
    <definedName name="solver_obc" localSheetId="19" hidden="1">0</definedName>
    <definedName name="solver_obp" localSheetId="3" hidden="1">0</definedName>
    <definedName name="solver_obp" localSheetId="5" hidden="1">0</definedName>
    <definedName name="solver_obp" localSheetId="6" hidden="1">0</definedName>
    <definedName name="solver_obp" localSheetId="7" hidden="1">0</definedName>
    <definedName name="solver_obp" localSheetId="8" hidden="1">0</definedName>
    <definedName name="solver_obp" localSheetId="9" hidden="1">0</definedName>
    <definedName name="solver_obp" localSheetId="10" hidden="1">0</definedName>
    <definedName name="solver_obp" localSheetId="11" hidden="1">0</definedName>
    <definedName name="solver_obp" localSheetId="12" hidden="1">0</definedName>
    <definedName name="solver_obp" localSheetId="14" hidden="1">0</definedName>
    <definedName name="solver_obp" localSheetId="15" hidden="1">0</definedName>
    <definedName name="solver_obp" localSheetId="16" hidden="1">0</definedName>
    <definedName name="solver_obp" localSheetId="17" hidden="1">0</definedName>
    <definedName name="solver_obp" localSheetId="18" hidden="1">0</definedName>
    <definedName name="solver_obp" localSheetId="19" hidden="1">0</definedName>
    <definedName name="solver_ofx" localSheetId="2" hidden="1">2</definedName>
    <definedName name="solver_ofx" localSheetId="3" hidden="1">2</definedName>
    <definedName name="solver_ofx" localSheetId="1" hidden="1">2</definedName>
    <definedName name="solver_ofx" localSheetId="0" hidden="1">2</definedName>
    <definedName name="solver_opt" localSheetId="2" hidden="1">Contingency!$G$8</definedName>
    <definedName name="solver_opt" localSheetId="3" hidden="1">Contingency2!$G$8</definedName>
    <definedName name="solver_opt" localSheetId="1" hidden="1">Exclusive!$G$8</definedName>
    <definedName name="solver_opt" localSheetId="5" hidden="1">Fixed!$F$8</definedName>
    <definedName name="solver_opt" localSheetId="6" hidden="1">Fixed2!$I$10</definedName>
    <definedName name="solver_opt" localSheetId="7" hidden="1">Fixed3!$F$9</definedName>
    <definedName name="solver_opt" localSheetId="0" hidden="1">International!$G$8</definedName>
    <definedName name="solver_opt" localSheetId="8" hidden="1">'Loc1'!$G$18</definedName>
    <definedName name="solver_opt" localSheetId="9" hidden="1">'Loc2'!$G$18</definedName>
    <definedName name="solver_opt" localSheetId="10" hidden="1">'Loc3'!$G$18</definedName>
    <definedName name="solver_opt" localSheetId="11" hidden="1">'Loc4'!$G$18</definedName>
    <definedName name="solver_opt" localSheetId="12" hidden="1">Seq!$I$18</definedName>
    <definedName name="solver_opt" localSheetId="14" hidden="1">'TSP1'!$B$12</definedName>
    <definedName name="solver_opt" localSheetId="15" hidden="1">'TSP2'!$B$12</definedName>
    <definedName name="solver_opt" localSheetId="16" hidden="1">'TSP3'!$B$12</definedName>
    <definedName name="solver_opt" localSheetId="17" hidden="1">'TSP4'!$B$12</definedName>
    <definedName name="solver_opt" localSheetId="18" hidden="1">'TSP5'!$B$12</definedName>
    <definedName name="solver_opt" localSheetId="19" hidden="1">'TSP6'!$B$12</definedName>
    <definedName name="solver_opt_ob" localSheetId="3" hidden="1">1</definedName>
    <definedName name="solver_opt_ob" localSheetId="5" hidden="1">1</definedName>
    <definedName name="solver_opt_ob" localSheetId="6" hidden="1">1</definedName>
    <definedName name="solver_opt_ob" localSheetId="7" hidden="1">1</definedName>
    <definedName name="solver_opt_ob" localSheetId="8" hidden="1">1</definedName>
    <definedName name="solver_opt_ob" localSheetId="9" hidden="1">1</definedName>
    <definedName name="solver_opt_ob" localSheetId="10" hidden="1">1</definedName>
    <definedName name="solver_opt_ob" localSheetId="11" hidden="1">1</definedName>
    <definedName name="solver_opt_ob" localSheetId="12" hidden="1">1</definedName>
    <definedName name="solver_opt_ob" localSheetId="14" hidden="1">1</definedName>
    <definedName name="solver_opt_ob" localSheetId="15" hidden="1">1</definedName>
    <definedName name="solver_opt_ob" localSheetId="16" hidden="1">1</definedName>
    <definedName name="solver_opt_ob" localSheetId="17" hidden="1">1</definedName>
    <definedName name="solver_opt_ob" localSheetId="18" hidden="1">1</definedName>
    <definedName name="solver_opt_ob" localSheetId="19" hidden="1">1</definedName>
    <definedName name="solver_piv" localSheetId="2" hidden="1">0.000001</definedName>
    <definedName name="solver_piv" localSheetId="3" hidden="1">0.000001</definedName>
    <definedName name="solver_piv" localSheetId="1" hidden="1">0.000001</definedName>
    <definedName name="solver_piv" localSheetId="0" hidden="1">0.000001</definedName>
    <definedName name="solver_pre" localSheetId="2" hidden="1">0.00000001</definedName>
    <definedName name="solver_pre" localSheetId="3" hidden="1">0.00000001</definedName>
    <definedName name="solver_pre" localSheetId="1" hidden="1">0.00000001</definedName>
    <definedName name="solver_pre" localSheetId="0" hidden="1">0.00000001</definedName>
    <definedName name="solver_pro" localSheetId="2" hidden="1">2</definedName>
    <definedName name="solver_pro" localSheetId="3" hidden="1">2</definedName>
    <definedName name="solver_pro" localSheetId="1" hidden="1">2</definedName>
    <definedName name="solver_pro" localSheetId="0" hidden="1">2</definedName>
    <definedName name="solver_psi" localSheetId="3" hidden="1">0</definedName>
    <definedName name="solver_psi" localSheetId="5" hidden="1">0</definedName>
    <definedName name="solver_psi" localSheetId="6" hidden="1">0</definedName>
    <definedName name="solver_psi" localSheetId="7" hidden="1">0</definedName>
    <definedName name="solver_psi" localSheetId="8" hidden="1">0</definedName>
    <definedName name="solver_psi" localSheetId="9" hidden="1">0</definedName>
    <definedName name="solver_psi" localSheetId="10" hidden="1">0</definedName>
    <definedName name="solver_psi" localSheetId="11" hidden="1">0</definedName>
    <definedName name="solver_psi" localSheetId="12" hidden="1">0</definedName>
    <definedName name="solver_psi" localSheetId="14" hidden="1">0</definedName>
    <definedName name="solver_psi" localSheetId="15" hidden="1">0</definedName>
    <definedName name="solver_psi" localSheetId="17" hidden="1">0</definedName>
    <definedName name="solver_psi" localSheetId="18" hidden="1">0</definedName>
    <definedName name="solver_psi" localSheetId="19" hidden="1">0</definedName>
    <definedName name="solver_rdp" localSheetId="3" hidden="1">0</definedName>
    <definedName name="solver_rdp" localSheetId="5" hidden="1">0</definedName>
    <definedName name="solver_rdp" localSheetId="6" hidden="1">0</definedName>
    <definedName name="solver_rdp" localSheetId="7" hidden="1">0</definedName>
    <definedName name="solver_rdp" localSheetId="8" hidden="1">0</definedName>
    <definedName name="solver_rdp" localSheetId="9" hidden="1">0</definedName>
    <definedName name="solver_rdp" localSheetId="10" hidden="1">0</definedName>
    <definedName name="solver_rdp" localSheetId="11" hidden="1">0</definedName>
    <definedName name="solver_rdp" localSheetId="12" hidden="1">0</definedName>
    <definedName name="solver_rdp" localSheetId="14" hidden="1">0</definedName>
    <definedName name="solver_rdp" localSheetId="15" hidden="1">0</definedName>
    <definedName name="solver_rdp" localSheetId="17" hidden="1">0</definedName>
    <definedName name="solver_rdp" localSheetId="18" hidden="1">0</definedName>
    <definedName name="solver_rdp" localSheetId="19" hidden="1">0</definedName>
    <definedName name="solver_red" localSheetId="2" hidden="1">0.000001</definedName>
    <definedName name="solver_red" localSheetId="3" hidden="1">0.000001</definedName>
    <definedName name="solver_red" localSheetId="1" hidden="1">0.000001</definedName>
    <definedName name="solver_red" localSheetId="0" hidden="1">0.000001</definedName>
    <definedName name="solver_rel1" localSheetId="2" hidden="1">5</definedName>
    <definedName name="solver_rel1" localSheetId="3" hidden="1">5</definedName>
    <definedName name="solver_rel1" localSheetId="1" hidden="1">5</definedName>
    <definedName name="solver_rel1" localSheetId="5" hidden="1">1</definedName>
    <definedName name="solver_rel1" localSheetId="6" hidden="1">5</definedName>
    <definedName name="solver_rel1" localSheetId="7" hidden="1">5</definedName>
    <definedName name="solver_rel1" localSheetId="0" hidden="1">5</definedName>
    <definedName name="solver_rel1" localSheetId="8" hidden="1">1</definedName>
    <definedName name="solver_rel1" localSheetId="9" hidden="1">3</definedName>
    <definedName name="solver_rel1" localSheetId="10" hidden="1">3</definedName>
    <definedName name="solver_rel1" localSheetId="11" hidden="1">1</definedName>
    <definedName name="solver_rel1" localSheetId="12" hidden="1">1</definedName>
    <definedName name="solver_rel1" localSheetId="14" hidden="1">2</definedName>
    <definedName name="solver_rel1" localSheetId="15" hidden="1">2</definedName>
    <definedName name="solver_rel1" localSheetId="16" hidden="1">2</definedName>
    <definedName name="solver_rel1" localSheetId="17" hidden="1">2</definedName>
    <definedName name="solver_rel1" localSheetId="18" hidden="1">2</definedName>
    <definedName name="solver_rel1" localSheetId="19" hidden="1">1</definedName>
    <definedName name="solver_rel2" localSheetId="2" hidden="1">1</definedName>
    <definedName name="solver_rel2" localSheetId="3" hidden="1">1</definedName>
    <definedName name="solver_rel2" localSheetId="1" hidden="1">1</definedName>
    <definedName name="solver_rel2" localSheetId="6" hidden="1">1</definedName>
    <definedName name="solver_rel2" localSheetId="7" hidden="1">1</definedName>
    <definedName name="solver_rel2" localSheetId="0" hidden="1">1</definedName>
    <definedName name="solver_rel2" localSheetId="8" hidden="1">3</definedName>
    <definedName name="solver_rel2" localSheetId="9" hidden="1">1</definedName>
    <definedName name="solver_rel2" localSheetId="10" hidden="1">1</definedName>
    <definedName name="solver_rel2" localSheetId="11" hidden="1">5</definedName>
    <definedName name="solver_rel2" localSheetId="12" hidden="1">3</definedName>
    <definedName name="solver_rel2" localSheetId="14" hidden="1">2</definedName>
    <definedName name="solver_rel2" localSheetId="15" hidden="1">1</definedName>
    <definedName name="solver_rel2" localSheetId="16" hidden="1">2</definedName>
    <definedName name="solver_rel2" localSheetId="17" hidden="1">2</definedName>
    <definedName name="solver_rel2" localSheetId="18" hidden="1">2</definedName>
    <definedName name="solver_rel2" localSheetId="19" hidden="1">2</definedName>
    <definedName name="solver_rel3" localSheetId="2" hidden="1">3</definedName>
    <definedName name="solver_rel3" localSheetId="3" hidden="1">3</definedName>
    <definedName name="solver_rel3" localSheetId="1" hidden="1">3</definedName>
    <definedName name="solver_rel3" localSheetId="7" hidden="1">5</definedName>
    <definedName name="solver_rel3" localSheetId="0" hidden="1">3</definedName>
    <definedName name="solver_rel3" localSheetId="8" hidden="1">1</definedName>
    <definedName name="solver_rel3" localSheetId="9" hidden="1">5</definedName>
    <definedName name="solver_rel3" localSheetId="10" hidden="1">5</definedName>
    <definedName name="solver_rel3" localSheetId="11" hidden="1">1</definedName>
    <definedName name="solver_rel3" localSheetId="12" hidden="1">5</definedName>
    <definedName name="solver_rel3" localSheetId="15" hidden="1">2</definedName>
    <definedName name="solver_rel3" localSheetId="16" hidden="1">2</definedName>
    <definedName name="solver_rel3" localSheetId="17" hidden="1">1</definedName>
    <definedName name="solver_rel3" localSheetId="18" hidden="1">1</definedName>
    <definedName name="solver_rel3" localSheetId="19" hidden="1">2</definedName>
    <definedName name="solver_rel4" localSheetId="2" hidden="1">1</definedName>
    <definedName name="solver_rel4" localSheetId="3" hidden="1">1</definedName>
    <definedName name="solver_rel4" localSheetId="1" hidden="1">1</definedName>
    <definedName name="solver_rel4" localSheetId="7" hidden="1">1</definedName>
    <definedName name="solver_rel4" localSheetId="8" hidden="1">5</definedName>
    <definedName name="solver_rel4" localSheetId="9" hidden="1">1</definedName>
    <definedName name="solver_rel4" localSheetId="10" hidden="1">1</definedName>
    <definedName name="solver_rel4" localSheetId="11" hidden="1">3</definedName>
    <definedName name="solver_rel4" localSheetId="12" hidden="1">5</definedName>
    <definedName name="solver_rel4" localSheetId="17" hidden="1">1</definedName>
    <definedName name="solver_rel4" localSheetId="18" hidden="1">5</definedName>
    <definedName name="solver_rel4" localSheetId="19" hidden="1">5</definedName>
    <definedName name="solver_rel5" localSheetId="2" hidden="1">3</definedName>
    <definedName name="solver_rel5" localSheetId="3" hidden="1">3</definedName>
    <definedName name="solver_rel5" localSheetId="12" hidden="1">5</definedName>
    <definedName name="solver_rel5" localSheetId="17" hidden="1">5</definedName>
    <definedName name="solver_rel6" localSheetId="12" hidden="1">5</definedName>
    <definedName name="solver_rel7" localSheetId="12" hidden="1">1</definedName>
    <definedName name="solver_rel8" localSheetId="12" hidden="1">5</definedName>
    <definedName name="solver_reo" localSheetId="2" hidden="1">2</definedName>
    <definedName name="solver_reo" localSheetId="3" hidden="1">2</definedName>
    <definedName name="solver_reo" localSheetId="1" hidden="1">2</definedName>
    <definedName name="solver_reo" localSheetId="0" hidden="1">2</definedName>
    <definedName name="solver_rep" localSheetId="2" hidden="1">2</definedName>
    <definedName name="solver_rep" localSheetId="3" hidden="1">2</definedName>
    <definedName name="solver_rep" localSheetId="1" hidden="1">2</definedName>
    <definedName name="solver_rep" localSheetId="7" hidden="1">0</definedName>
    <definedName name="solver_rep" localSheetId="0" hidden="1">2</definedName>
    <definedName name="solver_rep" localSheetId="14" hidden="1">0</definedName>
    <definedName name="solver_rhs1" localSheetId="2" hidden="1">binary</definedName>
    <definedName name="solver_rhs1" localSheetId="3" hidden="1">binary</definedName>
    <definedName name="solver_rhs1" localSheetId="1" hidden="1">binary</definedName>
    <definedName name="solver_rhs1" localSheetId="5" hidden="1">Fixed!$H$10:$H$15</definedName>
    <definedName name="solver_rhs1" localSheetId="6" hidden="1">binary</definedName>
    <definedName name="solver_rhs1" localSheetId="7" hidden="1">binary</definedName>
    <definedName name="solver_rhs1" localSheetId="0" hidden="1">binary</definedName>
    <definedName name="solver_rhs1" localSheetId="8" hidden="1">0</definedName>
    <definedName name="solver_rhs1" localSheetId="9" hidden="1">'Loc2'!$C$9:$F$9</definedName>
    <definedName name="solver_rhs1" localSheetId="10" hidden="1">'Loc3'!$C$9:$F$9</definedName>
    <definedName name="solver_rhs1" localSheetId="11" hidden="1">'Loc4'!$G$5:$G$8</definedName>
    <definedName name="solver_rhs1" localSheetId="12" hidden="1">Seq!$K$25:$K$39</definedName>
    <definedName name="solver_rhs1" localSheetId="14" hidden="1">1</definedName>
    <definedName name="solver_rhs1" localSheetId="15" hidden="1">1</definedName>
    <definedName name="solver_rhs1" localSheetId="16" hidden="1">1</definedName>
    <definedName name="solver_rhs1" localSheetId="17" hidden="1">1</definedName>
    <definedName name="solver_rhs1" localSheetId="18" hidden="1">1</definedName>
    <definedName name="solver_rhs1" localSheetId="19" hidden="1">'TSP6'!$G$15:$G$18</definedName>
    <definedName name="solver_rhs2" localSheetId="2" hidden="1">Contingency!$I$11</definedName>
    <definedName name="solver_rhs2" localSheetId="3" hidden="1">Contingency2!$I$11</definedName>
    <definedName name="solver_rhs2" localSheetId="1" hidden="1">Exclusive!$I$11</definedName>
    <definedName name="solver_rhs2" localSheetId="6" hidden="1">Fixed2!$K$13:$K$18</definedName>
    <definedName name="solver_rhs2" localSheetId="7" hidden="1">Fixed3!$H$11:$H$13</definedName>
    <definedName name="solver_rhs2" localSheetId="0" hidden="1">International!$I$11</definedName>
    <definedName name="solver_rhs2" localSheetId="8" hidden="1">'Loc1'!$C$9:$F$9</definedName>
    <definedName name="solver_rhs2" localSheetId="9" hidden="1">'Loc2'!$G$5:$G$8</definedName>
    <definedName name="solver_rhs2" localSheetId="10" hidden="1">'Loc3'!$G$5:$G$8</definedName>
    <definedName name="solver_rhs2" localSheetId="11" hidden="1">'Loc4'!$G$5:$G$8</definedName>
    <definedName name="solver_rhs2" localSheetId="12" hidden="1">Seq!$I$25:$I$39</definedName>
    <definedName name="solver_rhs2" localSheetId="14" hidden="1">1</definedName>
    <definedName name="solver_rhs2" localSheetId="15" hidden="1">'TSP2'!$G$15</definedName>
    <definedName name="solver_rhs2" localSheetId="16" hidden="1">1</definedName>
    <definedName name="solver_rhs2" localSheetId="17" hidden="1">1</definedName>
    <definedName name="solver_rhs2" localSheetId="18" hidden="1">1</definedName>
    <definedName name="solver_rhs2" localSheetId="19" hidden="1">1</definedName>
    <definedName name="solver_rhs3" localSheetId="2" hidden="1">Contingency!$I$12</definedName>
    <definedName name="solver_rhs3" localSheetId="3" hidden="1">Contingency2!$I$12</definedName>
    <definedName name="solver_rhs3" localSheetId="1" hidden="1">Exclusive!$I$12</definedName>
    <definedName name="solver_rhs3" localSheetId="7" hidden="1">binary</definedName>
    <definedName name="solver_rhs3" localSheetId="0" hidden="1">International!$I$12</definedName>
    <definedName name="solver_rhs3" localSheetId="8" hidden="1">'Loc1'!$G$5:$G$8</definedName>
    <definedName name="solver_rhs3" localSheetId="9" hidden="1">'Loc2'!$G$5:$G$8</definedName>
    <definedName name="solver_rhs3" localSheetId="10" hidden="1">'Loc3'!$G$5:$G$8</definedName>
    <definedName name="solver_rhs3" localSheetId="11" hidden="1">0</definedName>
    <definedName name="solver_rhs3" localSheetId="12" hidden="1">binary</definedName>
    <definedName name="solver_rhs3" localSheetId="15" hidden="1">1</definedName>
    <definedName name="solver_rhs3" localSheetId="16" hidden="1">1</definedName>
    <definedName name="solver_rhs3" localSheetId="17" hidden="1">'TSP4'!$G$15:$G$17</definedName>
    <definedName name="solver_rhs3" localSheetId="18" hidden="1">'TSP5'!$G$15:$G$17</definedName>
    <definedName name="solver_rhs3" localSheetId="19" hidden="1">1</definedName>
    <definedName name="solver_rhs4" localSheetId="2" hidden="1">Contingency!$I$13</definedName>
    <definedName name="solver_rhs4" localSheetId="3" hidden="1">Contingency2!$I$13</definedName>
    <definedName name="solver_rhs4" localSheetId="1" hidden="1">Exclusive!$I$13</definedName>
    <definedName name="solver_rhs4" localSheetId="7" hidden="1">0</definedName>
    <definedName name="solver_rhs4" localSheetId="8" hidden="1">binary</definedName>
    <definedName name="solver_rhs4" localSheetId="9" hidden="1">0</definedName>
    <definedName name="solver_rhs4" localSheetId="10" hidden="1">0</definedName>
    <definedName name="solver_rhs4" localSheetId="11" hidden="1">1</definedName>
    <definedName name="solver_rhs4" localSheetId="12" hidden="1">binary</definedName>
    <definedName name="solver_rhs4" localSheetId="17" hidden="1">'TSP4'!$G$15:$G$17</definedName>
    <definedName name="solver_rhs4" localSheetId="18" hidden="1">binary</definedName>
    <definedName name="solver_rhs4" localSheetId="19" hidden="1">binary</definedName>
    <definedName name="solver_rhs5" localSheetId="2" hidden="1">Contingency!$I$14</definedName>
    <definedName name="solver_rhs5" localSheetId="3" hidden="1">Contingency2!$I$14</definedName>
    <definedName name="solver_rhs5" localSheetId="12" hidden="1">binary</definedName>
    <definedName name="solver_rhs5" localSheetId="17" hidden="1">binary</definedName>
    <definedName name="solver_rhs6" localSheetId="12" hidden="1">binary</definedName>
    <definedName name="solver_rhs7" localSheetId="12" hidden="1">Seq!$C$22:$H$22</definedName>
    <definedName name="solver_rhs8" localSheetId="12" hidden="1">binary</definedName>
    <definedName name="solver_rlx" localSheetId="2" hidden="1">2</definedName>
    <definedName name="solver_rlx" localSheetId="3" hidden="1">0</definedName>
    <definedName name="solver_rlx" localSheetId="1" hidden="1">2</definedName>
    <definedName name="solver_rlx" localSheetId="5" hidden="1">0</definedName>
    <definedName name="solver_rlx" localSheetId="6" hidden="1">0</definedName>
    <definedName name="solver_rlx" localSheetId="7" hidden="1">0</definedName>
    <definedName name="solver_rlx" localSheetId="0" hidden="1">2</definedName>
    <definedName name="solver_rlx" localSheetId="8" hidden="1">0</definedName>
    <definedName name="solver_rlx" localSheetId="9" hidden="1">0</definedName>
    <definedName name="solver_rlx" localSheetId="10" hidden="1">0</definedName>
    <definedName name="solver_rlx" localSheetId="11" hidden="1">0</definedName>
    <definedName name="solver_rlx" localSheetId="12" hidden="1">0</definedName>
    <definedName name="solver_rlx" localSheetId="14" hidden="1">0</definedName>
    <definedName name="solver_rlx" localSheetId="15" hidden="1">0</definedName>
    <definedName name="solver_rlx" localSheetId="17" hidden="1">0</definedName>
    <definedName name="solver_rlx" localSheetId="18" hidden="1">0</definedName>
    <definedName name="solver_rlx" localSheetId="19" hidden="1">0</definedName>
    <definedName name="solver_rsmp" hidden="1">2</definedName>
    <definedName name="solver_rtr" localSheetId="3" hidden="1">0</definedName>
    <definedName name="solver_rtr" localSheetId="5" hidden="1">0</definedName>
    <definedName name="solver_rtr" localSheetId="6" hidden="1">0</definedName>
    <definedName name="solver_rtr" localSheetId="7" hidden="1">0</definedName>
    <definedName name="solver_rtr" localSheetId="8" hidden="1">0</definedName>
    <definedName name="solver_rtr" localSheetId="9" hidden="1">0</definedName>
    <definedName name="solver_rtr" localSheetId="10" hidden="1">0</definedName>
    <definedName name="solver_rtr" localSheetId="11" hidden="1">0</definedName>
    <definedName name="solver_rtr" localSheetId="12" hidden="1">0</definedName>
    <definedName name="solver_rtr" localSheetId="14" hidden="1">0</definedName>
    <definedName name="solver_rtr" localSheetId="15" hidden="1">0</definedName>
    <definedName name="solver_rtr" localSheetId="17" hidden="1">0</definedName>
    <definedName name="solver_rtr" localSheetId="18" hidden="1">0</definedName>
    <definedName name="solver_rtr" localSheetId="19" hidden="1">0</definedName>
    <definedName name="solver_rxc1" localSheetId="3" hidden="1">1</definedName>
    <definedName name="solver_rxc1" localSheetId="5" hidden="1">1</definedName>
    <definedName name="solver_rxc1" localSheetId="6" hidden="1">1</definedName>
    <definedName name="solver_rxc1" localSheetId="7" hidden="1">1</definedName>
    <definedName name="solver_rxc1" localSheetId="8" hidden="1">1</definedName>
    <definedName name="solver_rxc1" localSheetId="9" hidden="1">1</definedName>
    <definedName name="solver_rxc1" localSheetId="10" hidden="1">1</definedName>
    <definedName name="solver_rxc1" localSheetId="11" hidden="1">0</definedName>
    <definedName name="solver_rxc1" localSheetId="12" hidden="1">1</definedName>
    <definedName name="solver_rxc1" localSheetId="14" hidden="1">1</definedName>
    <definedName name="solver_rxc1" localSheetId="15" hidden="1">1</definedName>
    <definedName name="solver_rxc1" localSheetId="16" hidden="1">1</definedName>
    <definedName name="solver_rxc1" localSheetId="17" hidden="1">1</definedName>
    <definedName name="solver_rxc1" localSheetId="18" hidden="1">1</definedName>
    <definedName name="solver_rxc1" localSheetId="19" hidden="1">1</definedName>
    <definedName name="solver_rxc2" localSheetId="3" hidden="1">1</definedName>
    <definedName name="solver_rxc2" localSheetId="6" hidden="1">1</definedName>
    <definedName name="solver_rxc2" localSheetId="7" hidden="1">1</definedName>
    <definedName name="solver_rxc2" localSheetId="8" hidden="1">1</definedName>
    <definedName name="solver_rxc2" localSheetId="9" hidden="1">1</definedName>
    <definedName name="solver_rxc2" localSheetId="10" hidden="1">1</definedName>
    <definedName name="solver_rxc2" localSheetId="11" hidden="1">1</definedName>
    <definedName name="solver_rxc2" localSheetId="12" hidden="1">1</definedName>
    <definedName name="solver_rxc2" localSheetId="14" hidden="1">1</definedName>
    <definedName name="solver_rxc2" localSheetId="15" hidden="1">1</definedName>
    <definedName name="solver_rxc2" localSheetId="16" hidden="1">1</definedName>
    <definedName name="solver_rxc2" localSheetId="17" hidden="1">1</definedName>
    <definedName name="solver_rxc2" localSheetId="18" hidden="1">1</definedName>
    <definedName name="solver_rxc2" localSheetId="19" hidden="1">1</definedName>
    <definedName name="solver_rxc3" localSheetId="3" hidden="1">1</definedName>
    <definedName name="solver_rxc3" localSheetId="7" hidden="1">1</definedName>
    <definedName name="solver_rxc3" localSheetId="8" hidden="1">1</definedName>
    <definedName name="solver_rxc3" localSheetId="9" hidden="1">1</definedName>
    <definedName name="solver_rxc3" localSheetId="10" hidden="1">1</definedName>
    <definedName name="solver_rxc3" localSheetId="11" hidden="1">1</definedName>
    <definedName name="solver_rxc3" localSheetId="12" hidden="1">1</definedName>
    <definedName name="solver_rxc3" localSheetId="15" hidden="1">1</definedName>
    <definedName name="solver_rxc3" localSheetId="16" hidden="1">1</definedName>
    <definedName name="solver_rxc3" localSheetId="17" hidden="1">1</definedName>
    <definedName name="solver_rxc3" localSheetId="18" hidden="1">1</definedName>
    <definedName name="solver_rxc3" localSheetId="19" hidden="1">1</definedName>
    <definedName name="solver_rxc4" localSheetId="3" hidden="1">1</definedName>
    <definedName name="solver_rxc4" localSheetId="7" hidden="1">1</definedName>
    <definedName name="solver_rxc4" localSheetId="8" hidden="1">1</definedName>
    <definedName name="solver_rxc4" localSheetId="9" hidden="1">1</definedName>
    <definedName name="solver_rxc4" localSheetId="10" hidden="1">1</definedName>
    <definedName name="solver_rxc4" localSheetId="11" hidden="1">1</definedName>
    <definedName name="solver_rxc4" localSheetId="12" hidden="1">1</definedName>
    <definedName name="solver_rxc4" localSheetId="17" hidden="1">1</definedName>
    <definedName name="solver_rxc4" localSheetId="18" hidden="1">1</definedName>
    <definedName name="solver_rxc4" localSheetId="19" hidden="1">1</definedName>
    <definedName name="solver_rxc5" localSheetId="3" hidden="1">1</definedName>
    <definedName name="solver_rxc5" localSheetId="12" hidden="1">1</definedName>
    <definedName name="solver_rxc5" localSheetId="17" hidden="1">1</definedName>
    <definedName name="solver_rxc6" localSheetId="12" hidden="1">1</definedName>
    <definedName name="solver_rxc7" localSheetId="12" hidden="1">1</definedName>
    <definedName name="solver_rxc8" localSheetId="12" hidden="1">1</definedName>
    <definedName name="solver_rxv" localSheetId="3" hidden="1">1</definedName>
    <definedName name="solver_rxv" localSheetId="5" hidden="1">1</definedName>
    <definedName name="solver_rxv" localSheetId="6" hidden="1">1</definedName>
    <definedName name="solver_rxv" localSheetId="7" hidden="1">1</definedName>
    <definedName name="solver_rxv" localSheetId="8" hidden="1">1</definedName>
    <definedName name="solver_rxv" localSheetId="9" hidden="1">1</definedName>
    <definedName name="solver_rxv" localSheetId="10" hidden="1">1</definedName>
    <definedName name="solver_rxv" localSheetId="11" hidden="1">1</definedName>
    <definedName name="solver_rxv" localSheetId="12" hidden="1">1</definedName>
    <definedName name="solver_rxv" localSheetId="14" hidden="1">1</definedName>
    <definedName name="solver_rxv" localSheetId="15" hidden="1">1</definedName>
    <definedName name="solver_rxv" localSheetId="16" hidden="1">1</definedName>
    <definedName name="solver_rxv" localSheetId="17" hidden="1">1</definedName>
    <definedName name="solver_rxv" localSheetId="18" hidden="1">1</definedName>
    <definedName name="solver_rxv" localSheetId="19" hidden="1">1</definedName>
    <definedName name="solver_rxv1" localSheetId="12" hidden="1">1</definedName>
    <definedName name="solver_rxv2" localSheetId="12" hidden="1">1</definedName>
    <definedName name="solver_rxv3" localSheetId="12" hidden="1">1</definedName>
    <definedName name="solver_rxv4" localSheetId="12" hidden="1">1</definedName>
    <definedName name="solver_rxv5" localSheetId="12" hidden="1">1</definedName>
    <definedName name="solver_scl" localSheetId="2" hidden="1">2</definedName>
    <definedName name="solver_scl" localSheetId="3" hidden="1">2</definedName>
    <definedName name="solver_scl" localSheetId="1" hidden="1">1</definedName>
    <definedName name="solver_scl" localSheetId="7" hidden="1">0</definedName>
    <definedName name="solver_scl" localSheetId="0" hidden="1">1</definedName>
    <definedName name="solver_scl" localSheetId="14" hidden="1">0</definedName>
    <definedName name="solver_seed" hidden="1">0</definedName>
    <definedName name="solver_sel" localSheetId="3" hidden="1">1</definedName>
    <definedName name="solver_sel" localSheetId="5" hidden="1">1</definedName>
    <definedName name="solver_sel" localSheetId="6" hidden="1">1</definedName>
    <definedName name="solver_sel" localSheetId="7" hidden="1">1</definedName>
    <definedName name="solver_sel" localSheetId="8" hidden="1">1</definedName>
    <definedName name="solver_sel" localSheetId="9" hidden="1">1</definedName>
    <definedName name="solver_sel" localSheetId="10" hidden="1">1</definedName>
    <definedName name="solver_sel" localSheetId="11" hidden="1">1</definedName>
    <definedName name="solver_sel" localSheetId="12" hidden="1">1</definedName>
    <definedName name="solver_sel" localSheetId="14" hidden="1">1</definedName>
    <definedName name="solver_sel" localSheetId="15" hidden="1">1</definedName>
    <definedName name="solver_sel" localSheetId="17" hidden="1">1</definedName>
    <definedName name="solver_sel" localSheetId="18" hidden="1">1</definedName>
    <definedName name="solver_sel" localSheetId="19" hidden="1">1</definedName>
    <definedName name="solver_sho" localSheetId="2" hidden="1">2</definedName>
    <definedName name="solver_sho" localSheetId="3" hidden="1">2</definedName>
    <definedName name="solver_sho" localSheetId="1" hidden="1">2</definedName>
    <definedName name="solver_sho" localSheetId="7" hidden="1">0</definedName>
    <definedName name="solver_sho" localSheetId="0" hidden="1">2</definedName>
    <definedName name="solver_sho" localSheetId="14" hidden="1">0</definedName>
    <definedName name="solver_slv" localSheetId="3" hidden="1">0</definedName>
    <definedName name="solver_slv" localSheetId="5" hidden="1">0</definedName>
    <definedName name="solver_slv" localSheetId="6" hidden="1">0</definedName>
    <definedName name="solver_slv" localSheetId="7" hidden="1">0</definedName>
    <definedName name="solver_slv" localSheetId="8" hidden="1">0</definedName>
    <definedName name="solver_slv" localSheetId="9" hidden="1">0</definedName>
    <definedName name="solver_slv" localSheetId="10" hidden="1">0</definedName>
    <definedName name="solver_slv" localSheetId="11" hidden="1">0</definedName>
    <definedName name="solver_slv" localSheetId="12" hidden="1">0</definedName>
    <definedName name="solver_slv" localSheetId="14" hidden="1">0</definedName>
    <definedName name="solver_slv" localSheetId="15" hidden="1">0</definedName>
    <definedName name="solver_slv" localSheetId="17" hidden="1">0</definedName>
    <definedName name="solver_slv" localSheetId="18" hidden="1">0</definedName>
    <definedName name="solver_slv" localSheetId="19" hidden="1">0</definedName>
    <definedName name="solver_slvu" localSheetId="3" hidden="1">0</definedName>
    <definedName name="solver_slvu" localSheetId="5" hidden="1">0</definedName>
    <definedName name="solver_slvu" localSheetId="6" hidden="1">0</definedName>
    <definedName name="solver_slvu" localSheetId="7" hidden="1">0</definedName>
    <definedName name="solver_slvu" localSheetId="8" hidden="1">0</definedName>
    <definedName name="solver_slvu" localSheetId="9" hidden="1">0</definedName>
    <definedName name="solver_slvu" localSheetId="10" hidden="1">0</definedName>
    <definedName name="solver_slvu" localSheetId="11" hidden="1">0</definedName>
    <definedName name="solver_slvu" localSheetId="12" hidden="1">0</definedName>
    <definedName name="solver_slvu" localSheetId="14" hidden="1">0</definedName>
    <definedName name="solver_slvu" localSheetId="15" hidden="1">0</definedName>
    <definedName name="solver_slvu" localSheetId="17" hidden="1">0</definedName>
    <definedName name="solver_slvu" localSheetId="18" hidden="1">0</definedName>
    <definedName name="solver_slvu" localSheetId="19" hidden="1">0</definedName>
    <definedName name="solver_thr" localSheetId="3" hidden="1">1</definedName>
    <definedName name="solver_tim" localSheetId="2" hidden="1">100</definedName>
    <definedName name="solver_tim" localSheetId="3" hidden="1">100</definedName>
    <definedName name="solver_tim" localSheetId="1" hidden="1">100</definedName>
    <definedName name="solver_tim" localSheetId="7" hidden="1">2147483647</definedName>
    <definedName name="solver_tim" localSheetId="0" hidden="1">100</definedName>
    <definedName name="solver_tim" localSheetId="14" hidden="1">2147483647</definedName>
    <definedName name="solver_tol" localSheetId="2" hidden="1">0</definedName>
    <definedName name="solver_tol" localSheetId="3" hidden="1">0</definedName>
    <definedName name="solver_tol" localSheetId="1" hidden="1">0</definedName>
    <definedName name="solver_tol" localSheetId="7" hidden="1">0</definedName>
    <definedName name="solver_tol" localSheetId="0" hidden="1">0</definedName>
    <definedName name="solver_tol" localSheetId="14" hidden="1">0</definedName>
    <definedName name="solver_typ" localSheetId="2" hidden="1">1</definedName>
    <definedName name="solver_typ" localSheetId="3" hidden="1">1</definedName>
    <definedName name="solver_typ" localSheetId="1" hidden="1">1</definedName>
    <definedName name="solver_typ" localSheetId="5" hidden="1">1</definedName>
    <definedName name="solver_typ" localSheetId="6" hidden="1">1</definedName>
    <definedName name="solver_typ" localSheetId="7" hidden="1">1</definedName>
    <definedName name="solver_typ" localSheetId="0" hidden="1">1</definedName>
    <definedName name="solver_typ" localSheetId="8" hidden="1">2</definedName>
    <definedName name="solver_typ" localSheetId="9" hidden="1">2</definedName>
    <definedName name="solver_typ" localSheetId="10" hidden="1">2</definedName>
    <definedName name="solver_typ" localSheetId="11" hidden="1">2</definedName>
    <definedName name="solver_typ" localSheetId="12" hidden="1">2</definedName>
    <definedName name="solver_typ" localSheetId="14" hidden="1">2</definedName>
    <definedName name="solver_typ" localSheetId="15" hidden="1">2</definedName>
    <definedName name="solver_typ" localSheetId="16" hidden="1">1</definedName>
    <definedName name="solver_typ" localSheetId="17" hidden="1">2</definedName>
    <definedName name="solver_typ" localSheetId="18" hidden="1">2</definedName>
    <definedName name="solver_typ" localSheetId="19" hidden="1">2</definedName>
    <definedName name="solver_umod" localSheetId="3" hidden="1">1</definedName>
    <definedName name="solver_umod" localSheetId="5" hidden="1">1</definedName>
    <definedName name="solver_umod" localSheetId="6" hidden="1">1</definedName>
    <definedName name="solver_umod" localSheetId="7" hidden="1">1</definedName>
    <definedName name="solver_umod" localSheetId="8" hidden="1">1</definedName>
    <definedName name="solver_umod" localSheetId="9" hidden="1">1</definedName>
    <definedName name="solver_umod" localSheetId="10" hidden="1">1</definedName>
    <definedName name="solver_umod" localSheetId="11" hidden="1">1</definedName>
    <definedName name="solver_umod" localSheetId="12" hidden="1">1</definedName>
    <definedName name="solver_umod" localSheetId="14" hidden="1">1</definedName>
    <definedName name="solver_umod" localSheetId="15" hidden="1">1</definedName>
    <definedName name="solver_umod" localSheetId="17" hidden="1">1</definedName>
    <definedName name="solver_umod" localSheetId="18" hidden="1">1</definedName>
    <definedName name="solver_umod" localSheetId="19" hidden="1">1</definedName>
    <definedName name="solver_urs" localSheetId="3" hidden="1">0</definedName>
    <definedName name="solver_urs" localSheetId="5" hidden="1">0</definedName>
    <definedName name="solver_urs" localSheetId="6" hidden="1">0</definedName>
    <definedName name="solver_urs" localSheetId="7" hidden="1">0</definedName>
    <definedName name="solver_urs" localSheetId="8" hidden="1">0</definedName>
    <definedName name="solver_urs" localSheetId="9" hidden="1">0</definedName>
    <definedName name="solver_urs" localSheetId="10" hidden="1">0</definedName>
    <definedName name="solver_urs" localSheetId="11" hidden="1">0</definedName>
    <definedName name="solver_urs" localSheetId="12" hidden="1">0</definedName>
    <definedName name="solver_urs" localSheetId="14" hidden="1">0</definedName>
    <definedName name="solver_urs" localSheetId="15" hidden="1">0</definedName>
    <definedName name="solver_urs" localSheetId="17" hidden="1">0</definedName>
    <definedName name="solver_urs" localSheetId="18" hidden="1">0</definedName>
    <definedName name="solver_urs" localSheetId="19" hidden="1">0</definedName>
    <definedName name="solver_val" localSheetId="2" hidden="1">0</definedName>
    <definedName name="solver_val" localSheetId="3" hidden="1">0</definedName>
    <definedName name="solver_val" localSheetId="1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0" hidden="1">0</definedName>
    <definedName name="solver_val" localSheetId="8" hidden="1">0</definedName>
    <definedName name="solver_val" localSheetId="9" hidden="1">0</definedName>
    <definedName name="solver_val" localSheetId="10" hidden="1">0</definedName>
    <definedName name="solver_val" localSheetId="11" hidden="1">0</definedName>
    <definedName name="solver_val" localSheetId="12" hidden="1">0</definedName>
    <definedName name="solver_val" localSheetId="14" hidden="1">0</definedName>
    <definedName name="solver_val" localSheetId="15" hidden="1">0</definedName>
    <definedName name="solver_val" localSheetId="16" hidden="1">0</definedName>
    <definedName name="solver_val" localSheetId="17" hidden="1">0</definedName>
    <definedName name="solver_val" localSheetId="18" hidden="1">0</definedName>
    <definedName name="solver_val" localSheetId="19" hidden="1">0</definedName>
    <definedName name="solver_var" localSheetId="3" hidden="1">" "</definedName>
    <definedName name="solver_var" localSheetId="5" hidden="1">" "</definedName>
    <definedName name="solver_var" localSheetId="6" hidden="1">" "</definedName>
    <definedName name="solver_var" localSheetId="7" hidden="1">" "</definedName>
    <definedName name="solver_var" localSheetId="8" hidden="1">" "</definedName>
    <definedName name="solver_var" localSheetId="9" hidden="1">" "</definedName>
    <definedName name="solver_var" localSheetId="10" hidden="1">" "</definedName>
    <definedName name="solver_var" localSheetId="11" hidden="1">" "</definedName>
    <definedName name="solver_var" localSheetId="12" hidden="1">" "</definedName>
    <definedName name="solver_var" localSheetId="14" hidden="1">" "</definedName>
    <definedName name="solver_var" localSheetId="15" hidden="1">" "</definedName>
    <definedName name="solver_var" localSheetId="16" hidden="1">" "</definedName>
    <definedName name="solver_var" localSheetId="17" hidden="1">" "</definedName>
    <definedName name="solver_var" localSheetId="18" hidden="1">" "</definedName>
    <definedName name="solver_var" localSheetId="19" hidden="1">" "</definedName>
    <definedName name="solver_var1" localSheetId="12" hidden="1">" "</definedName>
    <definedName name="solver_var2" localSheetId="12" hidden="1">" "</definedName>
    <definedName name="solver_var3" localSheetId="12" hidden="1">" "</definedName>
    <definedName name="solver_var4" localSheetId="12" hidden="1">" "</definedName>
    <definedName name="solver_var5" localSheetId="12" hidden="1">" "</definedName>
    <definedName name="solver_ver" localSheetId="2" hidden="1">2</definedName>
    <definedName name="solver_ver" localSheetId="3" hidden="1">9</definedName>
    <definedName name="solver_ver" localSheetId="1" hidden="1">2</definedName>
    <definedName name="solver_ver" localSheetId="5" hidden="1">9</definedName>
    <definedName name="solver_ver" localSheetId="6" hidden="1">9</definedName>
    <definedName name="solver_ver" localSheetId="7" hidden="1">9</definedName>
    <definedName name="solver_ver" localSheetId="0" hidden="1">2</definedName>
    <definedName name="solver_ver" localSheetId="8" hidden="1">9</definedName>
    <definedName name="solver_ver" localSheetId="9" hidden="1">9</definedName>
    <definedName name="solver_ver" localSheetId="10" hidden="1">9</definedName>
    <definedName name="solver_ver" localSheetId="11" hidden="1">9</definedName>
    <definedName name="solver_ver" localSheetId="12" hidden="1">9</definedName>
    <definedName name="solver_ver" localSheetId="14" hidden="1">9</definedName>
    <definedName name="solver_ver" localSheetId="15" hidden="1">9</definedName>
    <definedName name="solver_ver" localSheetId="16" hidden="1">9</definedName>
    <definedName name="solver_ver" localSheetId="17" hidden="1">9</definedName>
    <definedName name="solver_ver" localSheetId="18" hidden="1">9</definedName>
    <definedName name="solver_ver" localSheetId="19" hidden="1">9</definedName>
    <definedName name="solver_vir" localSheetId="3" hidden="1">1</definedName>
    <definedName name="solver_vir" localSheetId="5" hidden="1">1</definedName>
    <definedName name="solver_vir" localSheetId="6" hidden="1">1</definedName>
    <definedName name="solver_vir" localSheetId="7" hidden="1">1</definedName>
    <definedName name="solver_vir" localSheetId="8" hidden="1">1</definedName>
    <definedName name="solver_vir" localSheetId="9" hidden="1">1</definedName>
    <definedName name="solver_vir" localSheetId="10" hidden="1">1</definedName>
    <definedName name="solver_vir" localSheetId="11" hidden="1">1</definedName>
    <definedName name="solver_vir" localSheetId="12" hidden="1">1</definedName>
    <definedName name="solver_vir" localSheetId="14" hidden="1">1</definedName>
    <definedName name="solver_vir" localSheetId="15" hidden="1">1</definedName>
    <definedName name="solver_vir" localSheetId="16" hidden="1">1</definedName>
    <definedName name="solver_vir" localSheetId="17" hidden="1">1</definedName>
    <definedName name="solver_vir" localSheetId="18" hidden="1">1</definedName>
    <definedName name="solver_vir" localSheetId="19" hidden="1">1</definedName>
    <definedName name="solver_vir1" localSheetId="12" hidden="1">1</definedName>
    <definedName name="solver_vir2" localSheetId="12" hidden="1">1</definedName>
    <definedName name="solver_vir3" localSheetId="12" hidden="1">1</definedName>
    <definedName name="solver_vir4" localSheetId="12" hidden="1">1</definedName>
    <definedName name="solver_vir5" localSheetId="12" hidden="1">1</definedName>
    <definedName name="solver_vol" localSheetId="3" hidden="1">0</definedName>
    <definedName name="solver_vol" localSheetId="5" hidden="1">0</definedName>
    <definedName name="solver_vol" localSheetId="6" hidden="1">0</definedName>
    <definedName name="solver_vol" localSheetId="7" hidden="1">0</definedName>
    <definedName name="solver_vol" localSheetId="8" hidden="1">0</definedName>
    <definedName name="solver_vol" localSheetId="9" hidden="1">0</definedName>
    <definedName name="solver_vol" localSheetId="10" hidden="1">0</definedName>
    <definedName name="solver_vol" localSheetId="11" hidden="1">0</definedName>
    <definedName name="solver_vol" localSheetId="12" hidden="1">0</definedName>
    <definedName name="solver_vol" localSheetId="14" hidden="1">0</definedName>
    <definedName name="solver_vol" localSheetId="15" hidden="1">0</definedName>
    <definedName name="solver_vol" localSheetId="17" hidden="1">0</definedName>
    <definedName name="solver_vol" localSheetId="18" hidden="1">0</definedName>
    <definedName name="solver_vol" localSheetId="19" hidden="1">0</definedName>
    <definedName name="solver_vst" localSheetId="3" hidden="1">0</definedName>
    <definedName name="solver_vst" localSheetId="5" hidden="1">0</definedName>
    <definedName name="solver_vst" localSheetId="6" hidden="1">0</definedName>
    <definedName name="solver_vst" localSheetId="7" hidden="1">0</definedName>
    <definedName name="solver_vst" localSheetId="8" hidden="1">0</definedName>
    <definedName name="solver_vst" localSheetId="9" hidden="1">0</definedName>
    <definedName name="solver_vst" localSheetId="10" hidden="1">0</definedName>
    <definedName name="solver_vst" localSheetId="11" hidden="1">0</definedName>
    <definedName name="solver_vst" localSheetId="12" hidden="1">0</definedName>
    <definedName name="solver_vst" localSheetId="14" hidden="1">0</definedName>
    <definedName name="solver_vst" localSheetId="15" hidden="1">0</definedName>
    <definedName name="solver_vst" localSheetId="16" hidden="1">0</definedName>
    <definedName name="solver_vst" localSheetId="17" hidden="1">0</definedName>
    <definedName name="solver_vst" localSheetId="18" hidden="1">0</definedName>
    <definedName name="solver_vst" localSheetId="19" hidden="1">0</definedName>
    <definedName name="solver_vst1" localSheetId="12" hidden="1">0</definedName>
    <definedName name="solver_vst2" localSheetId="12" hidden="1">0</definedName>
    <definedName name="solver_vst3" localSheetId="12" hidden="1">0</definedName>
    <definedName name="solver_vst4" localSheetId="12" hidden="1">0</definedName>
    <definedName name="solver_vst5" localSheetId="12" hidden="1">0</definedName>
  </definedNames>
  <calcPr calcId="144525"/>
</workbook>
</file>

<file path=xl/calcChain.xml><?xml version="1.0" encoding="utf-8"?>
<calcChain xmlns="http://schemas.openxmlformats.org/spreadsheetml/2006/main">
  <c r="C18" i="30" l="1"/>
  <c r="J5" i="30"/>
  <c r="K5" i="30"/>
  <c r="L5" i="30"/>
  <c r="J6" i="30"/>
  <c r="K6" i="30"/>
  <c r="L6" i="30"/>
  <c r="J7" i="30"/>
  <c r="K7" i="30"/>
  <c r="L7" i="30"/>
  <c r="J8" i="30"/>
  <c r="K8" i="30"/>
  <c r="L8" i="30"/>
  <c r="I6" i="30"/>
  <c r="I7" i="30"/>
  <c r="I8" i="30"/>
  <c r="I5" i="30"/>
  <c r="F16" i="30"/>
  <c r="E16" i="30"/>
  <c r="D16" i="30"/>
  <c r="C16" i="30"/>
  <c r="G15" i="30"/>
  <c r="I15" i="30" s="1"/>
  <c r="G14" i="30"/>
  <c r="I14" i="30" s="1"/>
  <c r="G13" i="30"/>
  <c r="I13" i="30" s="1"/>
  <c r="G12" i="30"/>
  <c r="I12" i="30" s="1"/>
  <c r="G6" i="29"/>
  <c r="G7" i="29"/>
  <c r="G8" i="29"/>
  <c r="G5" i="29"/>
  <c r="E18" i="29"/>
  <c r="C18" i="29"/>
  <c r="F16" i="29"/>
  <c r="E16" i="29"/>
  <c r="D16" i="29"/>
  <c r="C16" i="29"/>
  <c r="G15" i="29"/>
  <c r="I15" i="29" s="1"/>
  <c r="G14" i="29"/>
  <c r="I14" i="29" s="1"/>
  <c r="G13" i="29"/>
  <c r="I13" i="29" s="1"/>
  <c r="G12" i="29"/>
  <c r="E18" i="28"/>
  <c r="C18" i="28"/>
  <c r="G18" i="28" s="1"/>
  <c r="F16" i="28"/>
  <c r="E16" i="28"/>
  <c r="D16" i="28"/>
  <c r="C16" i="28"/>
  <c r="G15" i="28"/>
  <c r="I15" i="28" s="1"/>
  <c r="G14" i="28"/>
  <c r="I14" i="28" s="1"/>
  <c r="G13" i="28"/>
  <c r="I13" i="28" s="1"/>
  <c r="G12" i="28"/>
  <c r="I12" i="28" s="1"/>
  <c r="E18" i="25"/>
  <c r="C18" i="25"/>
  <c r="F16" i="25"/>
  <c r="E16" i="25"/>
  <c r="D16" i="25"/>
  <c r="C16" i="25"/>
  <c r="L15" i="25"/>
  <c r="K15" i="25"/>
  <c r="J15" i="25"/>
  <c r="I15" i="25"/>
  <c r="G15" i="25"/>
  <c r="L14" i="25"/>
  <c r="K14" i="25"/>
  <c r="J14" i="25"/>
  <c r="I14" i="25"/>
  <c r="G14" i="25"/>
  <c r="L13" i="25"/>
  <c r="K13" i="25"/>
  <c r="J13" i="25"/>
  <c r="I13" i="25"/>
  <c r="G13" i="25"/>
  <c r="L12" i="25"/>
  <c r="K12" i="25"/>
  <c r="J12" i="25"/>
  <c r="I12" i="25"/>
  <c r="G12" i="25"/>
  <c r="E18" i="23"/>
  <c r="E17" i="23"/>
  <c r="E16" i="23"/>
  <c r="E15" i="23"/>
  <c r="B12" i="23"/>
  <c r="P11" i="23"/>
  <c r="O11" i="23"/>
  <c r="N11" i="23"/>
  <c r="M11" i="23"/>
  <c r="L11" i="23"/>
  <c r="K11" i="23"/>
  <c r="Q10" i="23"/>
  <c r="Q9" i="23"/>
  <c r="Q8" i="23"/>
  <c r="Q7" i="23"/>
  <c r="Q6" i="23"/>
  <c r="Q5" i="23"/>
  <c r="E17" i="22"/>
  <c r="E16" i="22"/>
  <c r="E15" i="22"/>
  <c r="B12" i="22"/>
  <c r="P11" i="22"/>
  <c r="O11" i="22"/>
  <c r="N11" i="22"/>
  <c r="M11" i="22"/>
  <c r="L11" i="22"/>
  <c r="K11" i="22"/>
  <c r="Q10" i="22"/>
  <c r="Q9" i="22"/>
  <c r="Q8" i="22"/>
  <c r="Q7" i="22"/>
  <c r="Q6" i="22"/>
  <c r="Q5" i="22"/>
  <c r="E17" i="21"/>
  <c r="E16" i="21"/>
  <c r="E15" i="21"/>
  <c r="B12" i="21"/>
  <c r="P11" i="21"/>
  <c r="O11" i="21"/>
  <c r="N11" i="21"/>
  <c r="M11" i="21"/>
  <c r="L11" i="21"/>
  <c r="K11" i="21"/>
  <c r="Q10" i="21"/>
  <c r="Q9" i="21"/>
  <c r="Q8" i="21"/>
  <c r="Q7" i="21"/>
  <c r="Q6" i="21"/>
  <c r="Q5" i="21"/>
  <c r="E16" i="20"/>
  <c r="E15" i="20"/>
  <c r="B12" i="20"/>
  <c r="P11" i="20"/>
  <c r="O11" i="20"/>
  <c r="N11" i="20"/>
  <c r="M11" i="20"/>
  <c r="L11" i="20"/>
  <c r="K11" i="20"/>
  <c r="Q10" i="20"/>
  <c r="Q9" i="20"/>
  <c r="Q8" i="20"/>
  <c r="Q7" i="20"/>
  <c r="Q6" i="20"/>
  <c r="Q5" i="20"/>
  <c r="B12" i="19"/>
  <c r="P11" i="19"/>
  <c r="O11" i="19"/>
  <c r="N11" i="19"/>
  <c r="M11" i="19"/>
  <c r="L11" i="19"/>
  <c r="K11" i="19"/>
  <c r="Q10" i="19"/>
  <c r="Q9" i="19"/>
  <c r="Q8" i="19"/>
  <c r="Q7" i="19"/>
  <c r="Q6" i="19"/>
  <c r="Q5" i="19"/>
  <c r="E15" i="18"/>
  <c r="B12" i="18"/>
  <c r="P11" i="18"/>
  <c r="O11" i="18"/>
  <c r="N11" i="18"/>
  <c r="M11" i="18"/>
  <c r="L11" i="18"/>
  <c r="K11" i="18"/>
  <c r="Q10" i="18"/>
  <c r="Q9" i="18"/>
  <c r="Q8" i="18"/>
  <c r="Q7" i="18"/>
  <c r="Q6" i="18"/>
  <c r="Q5" i="18"/>
  <c r="B12" i="17"/>
  <c r="P11" i="17"/>
  <c r="O11" i="17"/>
  <c r="N11" i="17"/>
  <c r="M11" i="17"/>
  <c r="L11" i="17"/>
  <c r="K11" i="17"/>
  <c r="Q10" i="17"/>
  <c r="Q9" i="17"/>
  <c r="Q8" i="17"/>
  <c r="Q7" i="17"/>
  <c r="Q6" i="17"/>
  <c r="Q5" i="17"/>
  <c r="F6" i="11"/>
  <c r="I12" i="29" l="1"/>
  <c r="E18" i="30"/>
  <c r="G18" i="30" s="1"/>
  <c r="G18" i="29"/>
  <c r="G18" i="25"/>
  <c r="C26" i="16"/>
  <c r="E39" i="16"/>
  <c r="D39" i="16"/>
  <c r="C39" i="16"/>
  <c r="E38" i="16"/>
  <c r="D38" i="16"/>
  <c r="C38" i="16"/>
  <c r="E37" i="16"/>
  <c r="D37" i="16"/>
  <c r="C37" i="16"/>
  <c r="E36" i="16"/>
  <c r="D36" i="16"/>
  <c r="C36" i="16"/>
  <c r="E35" i="16"/>
  <c r="D35" i="16"/>
  <c r="C35" i="16"/>
  <c r="E34" i="16"/>
  <c r="D34" i="16"/>
  <c r="C34" i="16"/>
  <c r="E33" i="16"/>
  <c r="D33" i="16"/>
  <c r="C33" i="16"/>
  <c r="E32" i="16"/>
  <c r="D32" i="16"/>
  <c r="C32" i="16"/>
  <c r="E31" i="16"/>
  <c r="D31" i="16"/>
  <c r="C31" i="16"/>
  <c r="E30" i="16"/>
  <c r="D30" i="16"/>
  <c r="C30" i="16"/>
  <c r="I29" i="16"/>
  <c r="I33" i="16" s="1"/>
  <c r="I36" i="16" s="1"/>
  <c r="I38" i="16" s="1"/>
  <c r="I39" i="16" s="1"/>
  <c r="E29" i="16"/>
  <c r="D29" i="16"/>
  <c r="C29" i="16"/>
  <c r="I28" i="16"/>
  <c r="I32" i="16" s="1"/>
  <c r="I35" i="16" s="1"/>
  <c r="I37" i="16" s="1"/>
  <c r="E28" i="16"/>
  <c r="D28" i="16"/>
  <c r="C28" i="16"/>
  <c r="I27" i="16"/>
  <c r="I31" i="16" s="1"/>
  <c r="I34" i="16" s="1"/>
  <c r="E27" i="16"/>
  <c r="D27" i="16"/>
  <c r="C27" i="16"/>
  <c r="I26" i="16"/>
  <c r="I30" i="16" s="1"/>
  <c r="E26" i="16"/>
  <c r="D26" i="16"/>
  <c r="I25" i="16"/>
  <c r="E25" i="16"/>
  <c r="D25" i="16"/>
  <c r="C25" i="16"/>
  <c r="H22" i="16"/>
  <c r="G22" i="16"/>
  <c r="F22" i="16"/>
  <c r="E22" i="16"/>
  <c r="D22" i="16"/>
  <c r="C22" i="16"/>
  <c r="H20" i="16"/>
  <c r="G20" i="16"/>
  <c r="F20" i="16"/>
  <c r="E20" i="16"/>
  <c r="D20" i="16"/>
  <c r="C20" i="16"/>
  <c r="I18" i="16"/>
  <c r="G17" i="16"/>
  <c r="F17" i="16"/>
  <c r="E17" i="16"/>
  <c r="D17" i="16"/>
  <c r="C17" i="16"/>
  <c r="F16" i="16"/>
  <c r="E16" i="16"/>
  <c r="D16" i="16"/>
  <c r="C16" i="16"/>
  <c r="E15" i="16"/>
  <c r="D15" i="16"/>
  <c r="C15" i="16"/>
  <c r="D14" i="16"/>
  <c r="C14" i="16"/>
  <c r="C13" i="16"/>
  <c r="I13" i="16" s="1"/>
  <c r="I12" i="16"/>
  <c r="I5" i="16"/>
  <c r="K39" i="16" s="1"/>
  <c r="E16" i="15"/>
  <c r="D16" i="15"/>
  <c r="C16" i="15"/>
  <c r="F13" i="15"/>
  <c r="F12" i="15"/>
  <c r="F11" i="15"/>
  <c r="F9" i="15"/>
  <c r="I18" i="14"/>
  <c r="I17" i="14"/>
  <c r="I16" i="14"/>
  <c r="I15" i="14"/>
  <c r="I14" i="14"/>
  <c r="I13" i="14"/>
  <c r="I9" i="14"/>
  <c r="I8" i="14"/>
  <c r="F17" i="13"/>
  <c r="F15" i="13"/>
  <c r="F14" i="13"/>
  <c r="F13" i="13"/>
  <c r="F12" i="13"/>
  <c r="F11" i="13"/>
  <c r="F10" i="13"/>
  <c r="F8" i="13"/>
  <c r="C6" i="11"/>
  <c r="D6" i="11"/>
  <c r="E6" i="11"/>
  <c r="B6" i="11"/>
  <c r="G14" i="8"/>
  <c r="G13" i="8"/>
  <c r="G12" i="8"/>
  <c r="G11" i="8"/>
  <c r="G8" i="8"/>
  <c r="G13" i="9"/>
  <c r="G12" i="9"/>
  <c r="G11" i="9"/>
  <c r="G8" i="9"/>
  <c r="G12" i="7"/>
  <c r="G11" i="7"/>
  <c r="G8" i="7"/>
  <c r="K25" i="16" l="1"/>
  <c r="K26" i="16" s="1"/>
  <c r="F19" i="13"/>
  <c r="G26" i="16"/>
  <c r="I15" i="16"/>
  <c r="I16" i="16"/>
  <c r="I14" i="16"/>
  <c r="I17" i="16"/>
  <c r="G25" i="16"/>
  <c r="K27" i="16"/>
  <c r="K28" i="16" s="1"/>
  <c r="K29" i="16" s="1"/>
  <c r="G27" i="16"/>
  <c r="G28" i="16"/>
  <c r="G29" i="16"/>
  <c r="G30" i="16"/>
  <c r="K30" i="16"/>
  <c r="K31" i="16" s="1"/>
  <c r="K32" i="16" s="1"/>
  <c r="K33" i="16" s="1"/>
  <c r="G31" i="16"/>
  <c r="G32" i="16"/>
  <c r="G33" i="16"/>
  <c r="G34" i="16"/>
  <c r="K34" i="16"/>
  <c r="K35" i="16" s="1"/>
  <c r="K36" i="16" s="1"/>
  <c r="G35" i="16"/>
  <c r="G36" i="16"/>
  <c r="G37" i="16"/>
  <c r="K37" i="16"/>
  <c r="K38" i="16" s="1"/>
  <c r="G38" i="16"/>
  <c r="G39" i="16"/>
  <c r="I10" i="14"/>
  <c r="G13" i="11"/>
  <c r="G8" i="11"/>
  <c r="G14" i="11"/>
  <c r="G12" i="11"/>
  <c r="G11" i="11"/>
</calcChain>
</file>

<file path=xl/sharedStrings.xml><?xml version="1.0" encoding="utf-8"?>
<sst xmlns="http://schemas.openxmlformats.org/spreadsheetml/2006/main" count="504" uniqueCount="111">
  <si>
    <t>Decision Variables</t>
  </si>
  <si>
    <t>Objective Function</t>
  </si>
  <si>
    <t>Constraints</t>
  </si>
  <si>
    <t>&lt;=</t>
  </si>
  <si>
    <t>&gt;=</t>
  </si>
  <si>
    <t>Capital Budgeting Model</t>
  </si>
  <si>
    <t>NPV</t>
  </si>
  <si>
    <t>Budget</t>
  </si>
  <si>
    <t>Expenditures</t>
  </si>
  <si>
    <t>P1</t>
  </si>
  <si>
    <t>P2</t>
  </si>
  <si>
    <t>P3</t>
  </si>
  <si>
    <t>P4</t>
  </si>
  <si>
    <t>P5</t>
  </si>
  <si>
    <t>Accept</t>
  </si>
  <si>
    <t>y</t>
  </si>
  <si>
    <r>
      <t xml:space="preserve">slope </t>
    </r>
    <r>
      <rPr>
        <i/>
        <sz val="10"/>
        <rFont val="Arial"/>
        <family val="2"/>
      </rPr>
      <t>v</t>
    </r>
  </si>
  <si>
    <t>Fixed cost</t>
  </si>
  <si>
    <t>F</t>
  </si>
  <si>
    <t>x</t>
  </si>
  <si>
    <t xml:space="preserve">Product Mix </t>
  </si>
  <si>
    <t>Linear Programming Analysis</t>
  </si>
  <si>
    <t>Decisions</t>
  </si>
  <si>
    <t>F1</t>
  </si>
  <si>
    <t>F2</t>
  </si>
  <si>
    <t>F3</t>
  </si>
  <si>
    <t>K-units</t>
  </si>
  <si>
    <t xml:space="preserve"> </t>
  </si>
  <si>
    <t>Objective</t>
  </si>
  <si>
    <t>Variable profit</t>
  </si>
  <si>
    <t>A</t>
  </si>
  <si>
    <t>B</t>
  </si>
  <si>
    <t>C</t>
  </si>
  <si>
    <t>Fixed costs</t>
  </si>
  <si>
    <t>Net Profit</t>
  </si>
  <si>
    <t>Product Mix with Fixed Costs</t>
  </si>
  <si>
    <t>X1</t>
  </si>
  <si>
    <t>X2</t>
  </si>
  <si>
    <t>X3</t>
  </si>
  <si>
    <t>Y1</t>
  </si>
  <si>
    <t>Y2</t>
  </si>
  <si>
    <t>Y3</t>
  </si>
  <si>
    <t>K$</t>
  </si>
  <si>
    <t>indicator</t>
  </si>
  <si>
    <t>demand</t>
  </si>
  <si>
    <t>linking</t>
  </si>
  <si>
    <t>Sequencing Model</t>
  </si>
  <si>
    <t>Data</t>
  </si>
  <si>
    <t>Job</t>
  </si>
  <si>
    <t>Total</t>
  </si>
  <si>
    <t>Process time</t>
  </si>
  <si>
    <t>Due date</t>
  </si>
  <si>
    <t>start</t>
  </si>
  <si>
    <t>tardiness</t>
  </si>
  <si>
    <t>binary y(j,k)</t>
  </si>
  <si>
    <t>after</t>
  </si>
  <si>
    <t>s - t</t>
  </si>
  <si>
    <t>d - p</t>
  </si>
  <si>
    <t>pair (j,k)</t>
  </si>
  <si>
    <t>y(j,k)</t>
  </si>
  <si>
    <t>s(j)</t>
  </si>
  <si>
    <t>s(k)</t>
  </si>
  <si>
    <t>LHS</t>
  </si>
  <si>
    <t>RHS1</t>
  </si>
  <si>
    <t>RHS2</t>
  </si>
  <si>
    <t>Traveling Salesperson Problem</t>
  </si>
  <si>
    <t>To</t>
  </si>
  <si>
    <t>Decisions/Assignments</t>
  </si>
  <si>
    <t>sum</t>
  </si>
  <si>
    <t>From</t>
  </si>
  <si>
    <t>subtours:</t>
  </si>
  <si>
    <t>subtour</t>
  </si>
  <si>
    <t>length</t>
  </si>
  <si>
    <t>limit</t>
  </si>
  <si>
    <t>4,6</t>
  </si>
  <si>
    <t>route:</t>
  </si>
  <si>
    <t>2,3</t>
  </si>
  <si>
    <t>4,6,5</t>
  </si>
  <si>
    <t>4,5,6</t>
  </si>
  <si>
    <t>1,5</t>
  </si>
  <si>
    <t>Regions</t>
  </si>
  <si>
    <t>Fixed Costs</t>
  </si>
  <si>
    <t>East</t>
  </si>
  <si>
    <t>South</t>
  </si>
  <si>
    <t>Midwest</t>
  </si>
  <si>
    <t>West</t>
  </si>
  <si>
    <t>Capacity</t>
  </si>
  <si>
    <t>New York</t>
  </si>
  <si>
    <t>Atlanta</t>
  </si>
  <si>
    <t>Chicago</t>
  </si>
  <si>
    <t>Los Angeles</t>
  </si>
  <si>
    <t>Demand</t>
  </si>
  <si>
    <t>Operating</t>
  </si>
  <si>
    <t>Distribution</t>
  </si>
  <si>
    <t>Facility Location Model</t>
  </si>
  <si>
    <t>Capacitated Version</t>
  </si>
  <si>
    <t>Locations</t>
  </si>
  <si>
    <t>In Use</t>
  </si>
  <si>
    <t>Received</t>
  </si>
  <si>
    <t>Sent</t>
  </si>
  <si>
    <t>Linking</t>
  </si>
  <si>
    <t>Uncapacitated Version</t>
  </si>
  <si>
    <t>Total Distribution Cost</t>
  </si>
  <si>
    <t>No. of</t>
  </si>
  <si>
    <r>
      <rPr>
        <i/>
        <sz val="10"/>
        <rFont val="Calibri"/>
        <family val="2"/>
        <scheme val="minor"/>
      </rPr>
      <t>D</t>
    </r>
    <r>
      <rPr>
        <sz val="10"/>
        <rFont val="Calibri"/>
        <family val="2"/>
        <scheme val="minor"/>
      </rPr>
      <t xml:space="preserve"> </t>
    </r>
    <r>
      <rPr>
        <sz val="10"/>
        <rFont val="Calibri"/>
        <family val="2"/>
      </rPr>
      <t>≤</t>
    </r>
    <r>
      <rPr>
        <sz val="10"/>
        <rFont val="Calibri"/>
        <family val="2"/>
        <scheme val="minor"/>
      </rPr>
      <t xml:space="preserve"> 227</t>
    </r>
  </si>
  <si>
    <r>
      <rPr>
        <i/>
        <sz val="10"/>
        <rFont val="Calibri"/>
        <family val="2"/>
        <scheme val="minor"/>
      </rPr>
      <t>D</t>
    </r>
    <r>
      <rPr>
        <sz val="10"/>
        <rFont val="Calibri"/>
        <family val="2"/>
        <scheme val="minor"/>
      </rPr>
      <t xml:space="preserve"> </t>
    </r>
    <r>
      <rPr>
        <sz val="10"/>
        <rFont val="Calibri"/>
        <family val="2"/>
      </rPr>
      <t>≥</t>
    </r>
    <r>
      <rPr>
        <sz val="10"/>
        <rFont val="Calibri"/>
        <family val="2"/>
        <scheme val="minor"/>
      </rPr>
      <t xml:space="preserve"> 228</t>
    </r>
  </si>
  <si>
    <r>
      <rPr>
        <i/>
        <sz val="10"/>
        <rFont val="Calibri"/>
        <family val="2"/>
        <scheme val="minor"/>
      </rPr>
      <t>C</t>
    </r>
    <r>
      <rPr>
        <sz val="10"/>
        <rFont val="Calibri"/>
        <family val="2"/>
        <scheme val="minor"/>
      </rPr>
      <t xml:space="preserve"> </t>
    </r>
    <r>
      <rPr>
        <sz val="10"/>
        <rFont val="Calibri"/>
        <family val="2"/>
      </rPr>
      <t>≥</t>
    </r>
    <r>
      <rPr>
        <sz val="10"/>
        <rFont val="Calibri"/>
        <family val="2"/>
        <scheme val="minor"/>
      </rPr>
      <t xml:space="preserve"> 10</t>
    </r>
  </si>
  <si>
    <r>
      <rPr>
        <i/>
        <sz val="10"/>
        <rFont val="Calibri"/>
        <family val="2"/>
        <scheme val="minor"/>
      </rPr>
      <t>C</t>
    </r>
    <r>
      <rPr>
        <sz val="10"/>
        <rFont val="Calibri"/>
        <family val="2"/>
        <scheme val="minor"/>
      </rPr>
      <t xml:space="preserve"> </t>
    </r>
    <r>
      <rPr>
        <sz val="10"/>
        <rFont val="Calibri"/>
        <family val="2"/>
      </rPr>
      <t>≤</t>
    </r>
    <r>
      <rPr>
        <sz val="10"/>
        <rFont val="Calibri"/>
        <family val="2"/>
        <scheme val="minor"/>
      </rPr>
      <t xml:space="preserve"> 9</t>
    </r>
  </si>
  <si>
    <r>
      <rPr>
        <i/>
        <sz val="10"/>
        <rFont val="Calibri"/>
        <family val="2"/>
        <scheme val="minor"/>
      </rPr>
      <t>T</t>
    </r>
    <r>
      <rPr>
        <sz val="10"/>
        <rFont val="Calibri"/>
        <family val="2"/>
        <scheme val="minor"/>
      </rPr>
      <t xml:space="preserve"> </t>
    </r>
    <r>
      <rPr>
        <sz val="10"/>
        <rFont val="Calibri"/>
        <family val="2"/>
      </rPr>
      <t>≤</t>
    </r>
    <r>
      <rPr>
        <sz val="10"/>
        <rFont val="Calibri"/>
        <family val="2"/>
        <scheme val="minor"/>
      </rPr>
      <t xml:space="preserve"> 1</t>
    </r>
  </si>
  <si>
    <r>
      <rPr>
        <i/>
        <sz val="10"/>
        <rFont val="Calibri"/>
        <family val="2"/>
        <scheme val="minor"/>
      </rPr>
      <t>T</t>
    </r>
    <r>
      <rPr>
        <sz val="10"/>
        <rFont val="Calibri"/>
        <family val="2"/>
        <scheme val="minor"/>
      </rPr>
      <t xml:space="preserve"> </t>
    </r>
    <r>
      <rPr>
        <sz val="10"/>
        <rFont val="Calibri"/>
        <family val="2"/>
      </rPr>
      <t>≥</t>
    </r>
    <r>
      <rPr>
        <sz val="10"/>
        <rFont val="Calibri"/>
        <family val="2"/>
        <scheme val="minor"/>
      </rPr>
      <t xml:space="preserve"> 2</t>
    </r>
  </si>
  <si>
    <t>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</si>
</sst>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1" x14ac:knownFonts="1"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2" fillId="0" borderId="0" xfId="0" applyNumberFormat="1" applyFont="1"/>
    <xf numFmtId="0" fontId="2" fillId="3" borderId="7" xfId="0" applyFont="1" applyFill="1" applyBorder="1"/>
    <xf numFmtId="0" fontId="2" fillId="0" borderId="4" xfId="0" applyFont="1" applyBorder="1"/>
    <xf numFmtId="0" fontId="2" fillId="0" borderId="6" xfId="0" applyFont="1" applyBorder="1"/>
    <xf numFmtId="0" fontId="2" fillId="0" borderId="5" xfId="0" applyFont="1" applyBorder="1"/>
    <xf numFmtId="164" fontId="2" fillId="3" borderId="7" xfId="0" applyNumberFormat="1" applyFont="1" applyFill="1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/>
    <xf numFmtId="0" fontId="2" fillId="0" borderId="7" xfId="0" applyFont="1" applyFill="1" applyBorder="1"/>
    <xf numFmtId="0" fontId="2" fillId="0" borderId="7" xfId="0" applyFont="1" applyBorder="1"/>
    <xf numFmtId="0" fontId="6" fillId="0" borderId="0" xfId="0" applyFont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" fontId="2" fillId="0" borderId="0" xfId="0" applyNumberFormat="1" applyFont="1"/>
    <xf numFmtId="0" fontId="2" fillId="0" borderId="0" xfId="0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1" fontId="2" fillId="0" borderId="8" xfId="0" applyNumberFormat="1" applyFont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1" fontId="2" fillId="0" borderId="14" xfId="0" applyNumberFormat="1" applyFont="1" applyBorder="1"/>
    <xf numFmtId="1" fontId="2" fillId="0" borderId="0" xfId="0" applyNumberFormat="1" applyFont="1" applyBorder="1"/>
    <xf numFmtId="1" fontId="2" fillId="2" borderId="0" xfId="0" applyNumberFormat="1" applyFont="1" applyFill="1" applyBorder="1"/>
    <xf numFmtId="1" fontId="2" fillId="2" borderId="15" xfId="0" applyNumberFormat="1" applyFont="1" applyFill="1" applyBorder="1"/>
    <xf numFmtId="1" fontId="2" fillId="2" borderId="6" xfId="0" applyNumberFormat="1" applyFont="1" applyFill="1" applyBorder="1"/>
    <xf numFmtId="1" fontId="2" fillId="0" borderId="11" xfId="0" applyNumberFormat="1" applyFont="1" applyBorder="1"/>
    <xf numFmtId="1" fontId="2" fillId="0" borderId="12" xfId="0" applyNumberFormat="1" applyFont="1" applyBorder="1"/>
    <xf numFmtId="1" fontId="2" fillId="0" borderId="13" xfId="0" applyNumberFormat="1" applyFont="1" applyBorder="1"/>
    <xf numFmtId="1" fontId="2" fillId="3" borderId="7" xfId="0" applyNumberFormat="1" applyFont="1" applyFill="1" applyBorder="1"/>
    <xf numFmtId="0" fontId="6" fillId="0" borderId="0" xfId="0" applyFont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2" borderId="14" xfId="0" applyFont="1" applyFill="1" applyBorder="1"/>
    <xf numFmtId="0" fontId="2" fillId="2" borderId="0" xfId="0" applyFont="1" applyFill="1" applyBorder="1"/>
    <xf numFmtId="0" fontId="2" fillId="2" borderId="15" xfId="0" applyFont="1" applyFill="1" applyBorder="1"/>
    <xf numFmtId="0" fontId="6" fillId="0" borderId="0" xfId="0" applyFont="1" applyAlignment="1">
      <alignment horizontal="right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2" borderId="4" xfId="0" applyFont="1" applyFill="1" applyBorder="1" applyAlignment="1">
      <alignment horizontal="center"/>
    </xf>
    <xf numFmtId="1" fontId="2" fillId="2" borderId="8" xfId="0" applyNumberFormat="1" applyFont="1" applyFill="1" applyBorder="1"/>
    <xf numFmtId="0" fontId="2" fillId="2" borderId="5" xfId="0" applyFont="1" applyFill="1" applyBorder="1" applyAlignment="1">
      <alignment horizontal="center"/>
    </xf>
    <xf numFmtId="1" fontId="2" fillId="2" borderId="14" xfId="0" applyNumberFormat="1" applyFont="1" applyFill="1" applyBorder="1"/>
    <xf numFmtId="0" fontId="2" fillId="2" borderId="6" xfId="0" applyFont="1" applyFill="1" applyBorder="1" applyAlignment="1">
      <alignment horizontal="center"/>
    </xf>
    <xf numFmtId="165" fontId="2" fillId="0" borderId="7" xfId="1" applyNumberFormat="1" applyFont="1" applyBorder="1"/>
    <xf numFmtId="165" fontId="2" fillId="3" borderId="7" xfId="1" applyNumberFormat="1" applyFont="1" applyFill="1" applyBorder="1"/>
    <xf numFmtId="165" fontId="2" fillId="0" borderId="8" xfId="1" applyNumberFormat="1" applyFont="1" applyBorder="1"/>
    <xf numFmtId="165" fontId="2" fillId="0" borderId="9" xfId="1" applyNumberFormat="1" applyFont="1" applyBorder="1"/>
    <xf numFmtId="165" fontId="2" fillId="0" borderId="10" xfId="1" applyNumberFormat="1" applyFont="1" applyBorder="1"/>
    <xf numFmtId="165" fontId="2" fillId="0" borderId="14" xfId="1" applyNumberFormat="1" applyFont="1" applyBorder="1"/>
    <xf numFmtId="165" fontId="2" fillId="0" borderId="0" xfId="1" applyNumberFormat="1" applyFont="1" applyBorder="1"/>
    <xf numFmtId="165" fontId="2" fillId="0" borderId="15" xfId="1" applyNumberFormat="1" applyFont="1" applyBorder="1"/>
    <xf numFmtId="165" fontId="2" fillId="0" borderId="11" xfId="1" applyNumberFormat="1" applyFont="1" applyBorder="1"/>
    <xf numFmtId="165" fontId="2" fillId="0" borderId="12" xfId="1" applyNumberFormat="1" applyFont="1" applyBorder="1"/>
    <xf numFmtId="165" fontId="2" fillId="0" borderId="13" xfId="1" applyNumberFormat="1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160020</xdr:rowOff>
    </xdr:from>
    <xdr:to>
      <xdr:col>5</xdr:col>
      <xdr:colOff>0</xdr:colOff>
      <xdr:row>12</xdr:row>
      <xdr:rowOff>160020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19200" y="21717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12</xdr:row>
      <xdr:rowOff>160020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219200" y="670560"/>
          <a:ext cx="0" cy="15011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5</xdr:col>
      <xdr:colOff>7620</xdr:colOff>
      <xdr:row>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1219200" y="838200"/>
          <a:ext cx="1836420" cy="50292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45720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874520" y="1173480"/>
          <a:ext cx="563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7620</xdr:rowOff>
    </xdr:from>
    <xdr:to>
      <xdr:col>4</xdr:col>
      <xdr:colOff>0</xdr:colOff>
      <xdr:row>7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2438400" y="1013460"/>
          <a:ext cx="0" cy="1600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12</xdr:row>
      <xdr:rowOff>160020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1219200" y="1341120"/>
          <a:ext cx="0" cy="83058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</xdr:spPr>
    </xdr:sp>
    <xdr:clientData/>
  </xdr:twoCellAnchor>
  <xdr:twoCellAnchor>
    <xdr:from>
      <xdr:col>1</xdr:col>
      <xdr:colOff>571500</xdr:colOff>
      <xdr:row>7</xdr:row>
      <xdr:rowOff>129540</xdr:rowOff>
    </xdr:from>
    <xdr:to>
      <xdr:col>2</xdr:col>
      <xdr:colOff>30480</xdr:colOff>
      <xdr:row>8</xdr:row>
      <xdr:rowOff>30480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1181100" y="1303020"/>
          <a:ext cx="68580" cy="6858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441960</xdr:colOff>
      <xdr:row>1</xdr:row>
      <xdr:rowOff>144780</xdr:rowOff>
    </xdr:from>
    <xdr:to>
      <xdr:col>4</xdr:col>
      <xdr:colOff>190500</xdr:colOff>
      <xdr:row>3</xdr:row>
      <xdr:rowOff>160020</xdr:rowOff>
    </xdr:to>
    <xdr:sp macro="" textlink="">
      <xdr:nvSpPr>
        <xdr:cNvPr id="2" name="Oval 1"/>
        <xdr:cNvSpPr/>
      </xdr:nvSpPr>
      <xdr:spPr>
        <a:xfrm>
          <a:off x="2293620" y="320040"/>
          <a:ext cx="365760" cy="365760"/>
        </a:xfrm>
        <a:prstGeom prst="ellipse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lIns="0" rIns="0" rtlCol="0" anchor="ctr"/>
        <a:lstStyle/>
        <a:p>
          <a:pPr algn="ctr"/>
          <a:r>
            <a:rPr lang="en-US" sz="1100"/>
            <a:t>P</a:t>
          </a:r>
        </a:p>
      </xdr:txBody>
    </xdr:sp>
    <xdr:clientData/>
  </xdr:twoCellAnchor>
  <xdr:twoCellAnchor>
    <xdr:from>
      <xdr:col>4</xdr:col>
      <xdr:colOff>441960</xdr:colOff>
      <xdr:row>6</xdr:row>
      <xdr:rowOff>0</xdr:rowOff>
    </xdr:from>
    <xdr:to>
      <xdr:col>5</xdr:col>
      <xdr:colOff>190500</xdr:colOff>
      <xdr:row>8</xdr:row>
      <xdr:rowOff>15240</xdr:rowOff>
    </xdr:to>
    <xdr:sp macro="" textlink="">
      <xdr:nvSpPr>
        <xdr:cNvPr id="5" name="Oval 4"/>
        <xdr:cNvSpPr/>
      </xdr:nvSpPr>
      <xdr:spPr>
        <a:xfrm>
          <a:off x="2910840" y="1051560"/>
          <a:ext cx="365760" cy="365760"/>
        </a:xfrm>
        <a:prstGeom prst="ellipse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lIns="0" rIns="0" rtlCol="0" anchor="ctr"/>
        <a:lstStyle/>
        <a:p>
          <a:pPr algn="ctr"/>
          <a:r>
            <a:rPr lang="en-US" sz="1100"/>
            <a:t>P</a:t>
          </a:r>
          <a:r>
            <a:rPr lang="en-US" sz="800"/>
            <a:t>2</a:t>
          </a:r>
          <a:endParaRPr lang="en-US" sz="1100"/>
        </a:p>
      </xdr:txBody>
    </xdr:sp>
    <xdr:clientData/>
  </xdr:twoCellAnchor>
  <xdr:twoCellAnchor>
    <xdr:from>
      <xdr:col>2</xdr:col>
      <xdr:colOff>457200</xdr:colOff>
      <xdr:row>6</xdr:row>
      <xdr:rowOff>0</xdr:rowOff>
    </xdr:from>
    <xdr:to>
      <xdr:col>3</xdr:col>
      <xdr:colOff>205740</xdr:colOff>
      <xdr:row>8</xdr:row>
      <xdr:rowOff>15240</xdr:rowOff>
    </xdr:to>
    <xdr:sp macro="" textlink="">
      <xdr:nvSpPr>
        <xdr:cNvPr id="6" name="Oval 5"/>
        <xdr:cNvSpPr/>
      </xdr:nvSpPr>
      <xdr:spPr>
        <a:xfrm>
          <a:off x="1691640" y="1051560"/>
          <a:ext cx="365760" cy="365760"/>
        </a:xfrm>
        <a:prstGeom prst="ellipse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lIns="0" rIns="0" rtlCol="0" anchor="ctr"/>
        <a:lstStyle/>
        <a:p>
          <a:pPr algn="ctr"/>
          <a:r>
            <a:rPr lang="en-US" sz="1100"/>
            <a:t>P</a:t>
          </a:r>
          <a:r>
            <a:rPr lang="en-US" sz="800"/>
            <a:t>1</a:t>
          </a:r>
          <a:endParaRPr lang="en-US" sz="1100"/>
        </a:p>
      </xdr:txBody>
    </xdr:sp>
    <xdr:clientData/>
  </xdr:twoCellAnchor>
  <xdr:twoCellAnchor>
    <xdr:from>
      <xdr:col>3</xdr:col>
      <xdr:colOff>449580</xdr:colOff>
      <xdr:row>10</xdr:row>
      <xdr:rowOff>0</xdr:rowOff>
    </xdr:from>
    <xdr:to>
      <xdr:col>4</xdr:col>
      <xdr:colOff>198120</xdr:colOff>
      <xdr:row>12</xdr:row>
      <xdr:rowOff>15240</xdr:rowOff>
    </xdr:to>
    <xdr:sp macro="" textlink="">
      <xdr:nvSpPr>
        <xdr:cNvPr id="7" name="Oval 6"/>
        <xdr:cNvSpPr/>
      </xdr:nvSpPr>
      <xdr:spPr>
        <a:xfrm>
          <a:off x="2301240" y="1752600"/>
          <a:ext cx="365760" cy="365760"/>
        </a:xfrm>
        <a:prstGeom prst="ellipse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lIns="0" rIns="0" rtlCol="0" anchor="ctr"/>
        <a:lstStyle/>
        <a:p>
          <a:pPr algn="ctr"/>
          <a:r>
            <a:rPr lang="en-US" sz="1100"/>
            <a:t>P</a:t>
          </a:r>
          <a:r>
            <a:rPr lang="en-US" sz="800"/>
            <a:t>12</a:t>
          </a:r>
          <a:endParaRPr lang="en-US" sz="1100"/>
        </a:p>
      </xdr:txBody>
    </xdr:sp>
    <xdr:clientData/>
  </xdr:twoCellAnchor>
  <xdr:twoCellAnchor>
    <xdr:from>
      <xdr:col>1</xdr:col>
      <xdr:colOff>449580</xdr:colOff>
      <xdr:row>10</xdr:row>
      <xdr:rowOff>0</xdr:rowOff>
    </xdr:from>
    <xdr:to>
      <xdr:col>2</xdr:col>
      <xdr:colOff>198120</xdr:colOff>
      <xdr:row>12</xdr:row>
      <xdr:rowOff>15240</xdr:rowOff>
    </xdr:to>
    <xdr:sp macro="" textlink="">
      <xdr:nvSpPr>
        <xdr:cNvPr id="8" name="Oval 7"/>
        <xdr:cNvSpPr/>
      </xdr:nvSpPr>
      <xdr:spPr>
        <a:xfrm>
          <a:off x="1066800" y="1752600"/>
          <a:ext cx="365760" cy="365760"/>
        </a:xfrm>
        <a:prstGeom prst="ellipse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lIns="0" rIns="0" rtlCol="0" anchor="ctr"/>
        <a:lstStyle/>
        <a:p>
          <a:pPr algn="ctr"/>
          <a:r>
            <a:rPr lang="en-US" sz="1100"/>
            <a:t>P</a:t>
          </a:r>
          <a:r>
            <a:rPr lang="en-US" sz="800"/>
            <a:t>11</a:t>
          </a:r>
          <a:endParaRPr lang="en-US" sz="1100"/>
        </a:p>
      </xdr:txBody>
    </xdr:sp>
    <xdr:clientData/>
  </xdr:twoCellAnchor>
  <xdr:twoCellAnchor>
    <xdr:from>
      <xdr:col>2</xdr:col>
      <xdr:colOff>449580</xdr:colOff>
      <xdr:row>14</xdr:row>
      <xdr:rowOff>0</xdr:rowOff>
    </xdr:from>
    <xdr:to>
      <xdr:col>3</xdr:col>
      <xdr:colOff>198120</xdr:colOff>
      <xdr:row>16</xdr:row>
      <xdr:rowOff>15240</xdr:rowOff>
    </xdr:to>
    <xdr:sp macro="" textlink="">
      <xdr:nvSpPr>
        <xdr:cNvPr id="9" name="Oval 8"/>
        <xdr:cNvSpPr/>
      </xdr:nvSpPr>
      <xdr:spPr>
        <a:xfrm>
          <a:off x="1684020" y="2453640"/>
          <a:ext cx="365760" cy="365760"/>
        </a:xfrm>
        <a:prstGeom prst="ellipse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lIns="0" rIns="0" rtlCol="0" anchor="ctr"/>
        <a:lstStyle/>
        <a:p>
          <a:pPr algn="ctr"/>
          <a:r>
            <a:rPr lang="en-US" sz="1100"/>
            <a:t>P</a:t>
          </a:r>
          <a:r>
            <a:rPr lang="en-US" sz="800"/>
            <a:t>112</a:t>
          </a:r>
          <a:endParaRPr lang="en-US" sz="1100"/>
        </a:p>
      </xdr:txBody>
    </xdr:sp>
    <xdr:clientData/>
  </xdr:twoCellAnchor>
  <xdr:twoCellAnchor>
    <xdr:from>
      <xdr:col>0</xdr:col>
      <xdr:colOff>449580</xdr:colOff>
      <xdr:row>14</xdr:row>
      <xdr:rowOff>0</xdr:rowOff>
    </xdr:from>
    <xdr:to>
      <xdr:col>1</xdr:col>
      <xdr:colOff>198120</xdr:colOff>
      <xdr:row>16</xdr:row>
      <xdr:rowOff>15240</xdr:rowOff>
    </xdr:to>
    <xdr:sp macro="" textlink="">
      <xdr:nvSpPr>
        <xdr:cNvPr id="10" name="Oval 9"/>
        <xdr:cNvSpPr/>
      </xdr:nvSpPr>
      <xdr:spPr>
        <a:xfrm>
          <a:off x="449580" y="2453640"/>
          <a:ext cx="365760" cy="365760"/>
        </a:xfrm>
        <a:prstGeom prst="ellipse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lIns="0" rIns="0" rtlCol="0" anchor="ctr"/>
        <a:lstStyle/>
        <a:p>
          <a:pPr algn="ctr"/>
          <a:r>
            <a:rPr lang="en-US" sz="1100"/>
            <a:t>P</a:t>
          </a:r>
          <a:r>
            <a:rPr lang="en-US" sz="800"/>
            <a:t>111</a:t>
          </a:r>
          <a:endParaRPr lang="en-US" sz="1100"/>
        </a:p>
      </xdr:txBody>
    </xdr:sp>
    <xdr:clientData/>
  </xdr:twoCellAnchor>
  <xdr:twoCellAnchor>
    <xdr:from>
      <xdr:col>3</xdr:col>
      <xdr:colOff>152176</xdr:colOff>
      <xdr:row>3</xdr:row>
      <xdr:rowOff>106456</xdr:rowOff>
    </xdr:from>
    <xdr:to>
      <xdr:col>3</xdr:col>
      <xdr:colOff>495524</xdr:colOff>
      <xdr:row>6</xdr:row>
      <xdr:rowOff>53564</xdr:rowOff>
    </xdr:to>
    <xdr:cxnSp macro="">
      <xdr:nvCxnSpPr>
        <xdr:cNvPr id="12" name="Straight Connector 11"/>
        <xdr:cNvCxnSpPr>
          <a:stCxn id="2" idx="3"/>
          <a:endCxn id="6" idx="7"/>
        </xdr:cNvCxnSpPr>
      </xdr:nvCxnSpPr>
      <xdr:spPr>
        <a:xfrm rot="5400000">
          <a:off x="1939066" y="697006"/>
          <a:ext cx="472888" cy="3433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144556</xdr:colOff>
      <xdr:row>7</xdr:row>
      <xdr:rowOff>136936</xdr:rowOff>
    </xdr:from>
    <xdr:to>
      <xdr:col>2</xdr:col>
      <xdr:colOff>510764</xdr:colOff>
      <xdr:row>10</xdr:row>
      <xdr:rowOff>53564</xdr:rowOff>
    </xdr:to>
    <xdr:cxnSp macro="">
      <xdr:nvCxnSpPr>
        <xdr:cNvPr id="14" name="Straight Connector 13"/>
        <xdr:cNvCxnSpPr>
          <a:stCxn id="6" idx="3"/>
          <a:endCxn id="8" idx="7"/>
        </xdr:cNvCxnSpPr>
      </xdr:nvCxnSpPr>
      <xdr:spPr>
        <a:xfrm rot="5400000">
          <a:off x="1340896" y="1401856"/>
          <a:ext cx="442408" cy="3662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144556</xdr:colOff>
      <xdr:row>11</xdr:row>
      <xdr:rowOff>136936</xdr:rowOff>
    </xdr:from>
    <xdr:to>
      <xdr:col>1</xdr:col>
      <xdr:colOff>503144</xdr:colOff>
      <xdr:row>14</xdr:row>
      <xdr:rowOff>53564</xdr:rowOff>
    </xdr:to>
    <xdr:cxnSp macro="">
      <xdr:nvCxnSpPr>
        <xdr:cNvPr id="16" name="Straight Connector 15"/>
        <xdr:cNvCxnSpPr>
          <a:stCxn id="8" idx="3"/>
          <a:endCxn id="10" idx="7"/>
        </xdr:cNvCxnSpPr>
      </xdr:nvCxnSpPr>
      <xdr:spPr>
        <a:xfrm rot="5400000">
          <a:off x="719866" y="2106706"/>
          <a:ext cx="442408" cy="358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136936</xdr:colOff>
      <xdr:row>3</xdr:row>
      <xdr:rowOff>106456</xdr:rowOff>
    </xdr:from>
    <xdr:to>
      <xdr:col>4</xdr:col>
      <xdr:colOff>495524</xdr:colOff>
      <xdr:row>6</xdr:row>
      <xdr:rowOff>53564</xdr:rowOff>
    </xdr:to>
    <xdr:cxnSp macro="">
      <xdr:nvCxnSpPr>
        <xdr:cNvPr id="18" name="Straight Connector 17"/>
        <xdr:cNvCxnSpPr>
          <a:stCxn id="2" idx="5"/>
          <a:endCxn id="5" idx="1"/>
        </xdr:cNvCxnSpPr>
      </xdr:nvCxnSpPr>
      <xdr:spPr>
        <a:xfrm rot="16200000" flipH="1">
          <a:off x="2548666" y="689386"/>
          <a:ext cx="472888" cy="358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152176</xdr:colOff>
      <xdr:row>7</xdr:row>
      <xdr:rowOff>136936</xdr:rowOff>
    </xdr:from>
    <xdr:to>
      <xdr:col>3</xdr:col>
      <xdr:colOff>503144</xdr:colOff>
      <xdr:row>10</xdr:row>
      <xdr:rowOff>53564</xdr:rowOff>
    </xdr:to>
    <xdr:cxnSp macro="">
      <xdr:nvCxnSpPr>
        <xdr:cNvPr id="20" name="Straight Connector 19"/>
        <xdr:cNvCxnSpPr>
          <a:stCxn id="6" idx="5"/>
          <a:endCxn id="7" idx="1"/>
        </xdr:cNvCxnSpPr>
      </xdr:nvCxnSpPr>
      <xdr:spPr>
        <a:xfrm rot="16200000" flipH="1">
          <a:off x="1958116" y="1409476"/>
          <a:ext cx="442408" cy="3509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144556</xdr:colOff>
      <xdr:row>11</xdr:row>
      <xdr:rowOff>136936</xdr:rowOff>
    </xdr:from>
    <xdr:to>
      <xdr:col>2</xdr:col>
      <xdr:colOff>503144</xdr:colOff>
      <xdr:row>14</xdr:row>
      <xdr:rowOff>53564</xdr:rowOff>
    </xdr:to>
    <xdr:cxnSp macro="">
      <xdr:nvCxnSpPr>
        <xdr:cNvPr id="22" name="Straight Connector 21"/>
        <xdr:cNvCxnSpPr>
          <a:stCxn id="8" idx="5"/>
          <a:endCxn id="9" idx="1"/>
        </xdr:cNvCxnSpPr>
      </xdr:nvCxnSpPr>
      <xdr:spPr>
        <a:xfrm rot="16200000" flipH="1">
          <a:off x="1337086" y="2106706"/>
          <a:ext cx="442408" cy="358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2"/>
  <sheetViews>
    <sheetView tabSelected="1" workbookViewId="0">
      <selection activeCell="G8" sqref="G8"/>
    </sheetView>
  </sheetViews>
  <sheetFormatPr defaultColWidth="8.85546875" defaultRowHeight="15" x14ac:dyDescent="0.25"/>
  <cols>
    <col min="1" max="1" width="18.7109375" style="2" customWidth="1"/>
    <col min="2" max="6" width="6.7109375" style="2" customWidth="1"/>
    <col min="7" max="7" width="7.7109375" style="2" customWidth="1"/>
    <col min="8" max="8" width="4.7109375" style="3" customWidth="1"/>
    <col min="9" max="9" width="8.7109375" style="2" customWidth="1"/>
    <col min="10" max="16384" width="8.85546875" style="2"/>
  </cols>
  <sheetData>
    <row r="1" spans="1:9" x14ac:dyDescent="0.25">
      <c r="A1" s="1" t="s">
        <v>5</v>
      </c>
    </row>
    <row r="3" spans="1:9" x14ac:dyDescent="0.25">
      <c r="A3" s="1" t="s">
        <v>0</v>
      </c>
    </row>
    <row r="4" spans="1:9" x14ac:dyDescent="0.25">
      <c r="A4" s="4" t="s">
        <v>110</v>
      </c>
      <c r="B4" s="3" t="s">
        <v>9</v>
      </c>
      <c r="C4" s="3" t="s">
        <v>10</v>
      </c>
      <c r="D4" s="3" t="s">
        <v>11</v>
      </c>
      <c r="E4" s="3" t="s">
        <v>12</v>
      </c>
      <c r="F4" s="3" t="s">
        <v>13</v>
      </c>
    </row>
    <row r="5" spans="1:9" x14ac:dyDescent="0.25">
      <c r="A5" s="4" t="s">
        <v>14</v>
      </c>
      <c r="B5" s="5">
        <v>0</v>
      </c>
      <c r="C5" s="6">
        <v>1</v>
      </c>
      <c r="D5" s="6">
        <v>0</v>
      </c>
      <c r="E5" s="6">
        <v>0</v>
      </c>
      <c r="F5" s="7">
        <v>1</v>
      </c>
    </row>
    <row r="6" spans="1:9" x14ac:dyDescent="0.25">
      <c r="A6" s="1"/>
      <c r="B6" s="1"/>
    </row>
    <row r="7" spans="1:9" x14ac:dyDescent="0.25">
      <c r="A7" s="1" t="s">
        <v>1</v>
      </c>
    </row>
    <row r="8" spans="1:9" x14ac:dyDescent="0.25">
      <c r="A8" s="4" t="s">
        <v>6</v>
      </c>
      <c r="B8" s="8">
        <v>2</v>
      </c>
      <c r="C8" s="2">
        <v>3.6</v>
      </c>
      <c r="D8" s="2">
        <v>3.2</v>
      </c>
      <c r="E8" s="2">
        <v>1.6</v>
      </c>
      <c r="F8" s="2">
        <v>2.8</v>
      </c>
      <c r="G8" s="9">
        <f>SUMPRODUCT($B$5:$F$5,B8:F8)</f>
        <v>6.4</v>
      </c>
    </row>
    <row r="9" spans="1:9" x14ac:dyDescent="0.25">
      <c r="A9" s="1"/>
    </row>
    <row r="10" spans="1:9" x14ac:dyDescent="0.25">
      <c r="A10" s="1" t="s">
        <v>2</v>
      </c>
      <c r="I10" s="2" t="s">
        <v>7</v>
      </c>
    </row>
    <row r="11" spans="1:9" x14ac:dyDescent="0.25">
      <c r="A11" s="4" t="s">
        <v>8</v>
      </c>
      <c r="B11" s="2">
        <v>12</v>
      </c>
      <c r="C11" s="2">
        <v>24</v>
      </c>
      <c r="D11" s="2">
        <v>20</v>
      </c>
      <c r="E11" s="2">
        <v>8</v>
      </c>
      <c r="F11" s="2">
        <v>16</v>
      </c>
      <c r="G11" s="2">
        <f>SUMPRODUCT($B$5:$F$5,B11:F11)</f>
        <v>40</v>
      </c>
      <c r="H11" s="3" t="s">
        <v>3</v>
      </c>
      <c r="I11" s="10">
        <v>40</v>
      </c>
    </row>
    <row r="12" spans="1:9" x14ac:dyDescent="0.25">
      <c r="B12" s="2">
        <v>0</v>
      </c>
      <c r="C12" s="2">
        <v>1</v>
      </c>
      <c r="D12" s="2">
        <v>0</v>
      </c>
      <c r="E12" s="2">
        <v>0</v>
      </c>
      <c r="F12" s="2">
        <v>1</v>
      </c>
      <c r="G12" s="2">
        <f>SUMPRODUCT($B$5:$F$5,B12:F12)</f>
        <v>2</v>
      </c>
      <c r="H12" s="3" t="s">
        <v>4</v>
      </c>
      <c r="I12" s="11">
        <v>1</v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I18"/>
  <sheetViews>
    <sheetView workbookViewId="0">
      <selection activeCell="G18" sqref="G18"/>
    </sheetView>
  </sheetViews>
  <sheetFormatPr defaultColWidth="8.85546875" defaultRowHeight="15" x14ac:dyDescent="0.25"/>
  <cols>
    <col min="1" max="1" width="12.42578125" style="2" customWidth="1"/>
    <col min="2" max="2" width="9.28515625" style="2" customWidth="1"/>
    <col min="3" max="3" width="8.7109375" style="2" customWidth="1"/>
    <col min="4" max="4" width="10.42578125" style="2" bestFit="1" customWidth="1"/>
    <col min="5" max="6" width="8.7109375" style="2" customWidth="1"/>
    <col min="7" max="7" width="8.85546875" style="2"/>
    <col min="8" max="8" width="5.7109375" style="2" customWidth="1"/>
    <col min="9" max="9" width="6.7109375" style="2" customWidth="1"/>
    <col min="10" max="16384" width="8.85546875" style="2"/>
  </cols>
  <sheetData>
    <row r="1" spans="1:9" x14ac:dyDescent="0.25">
      <c r="A1" s="1" t="s">
        <v>94</v>
      </c>
      <c r="C1" s="18" t="s">
        <v>95</v>
      </c>
    </row>
    <row r="2" spans="1:9" x14ac:dyDescent="0.25">
      <c r="A2" s="1"/>
    </row>
    <row r="3" spans="1:9" x14ac:dyDescent="0.25">
      <c r="A3" s="1" t="s">
        <v>47</v>
      </c>
      <c r="D3" s="54" t="s">
        <v>80</v>
      </c>
    </row>
    <row r="4" spans="1:9" x14ac:dyDescent="0.25">
      <c r="A4" s="54" t="s">
        <v>96</v>
      </c>
      <c r="B4" s="24" t="s">
        <v>81</v>
      </c>
      <c r="C4" s="3" t="s">
        <v>82</v>
      </c>
      <c r="D4" s="3" t="s">
        <v>83</v>
      </c>
      <c r="E4" s="3" t="s">
        <v>84</v>
      </c>
      <c r="F4" s="3" t="s">
        <v>85</v>
      </c>
      <c r="G4" s="54" t="s">
        <v>86</v>
      </c>
    </row>
    <row r="5" spans="1:9" x14ac:dyDescent="0.25">
      <c r="A5" s="4" t="s">
        <v>87</v>
      </c>
      <c r="B5" s="10">
        <v>6000</v>
      </c>
      <c r="C5" s="55">
        <v>206</v>
      </c>
      <c r="D5" s="56">
        <v>225</v>
      </c>
      <c r="E5" s="56">
        <v>230</v>
      </c>
      <c r="F5" s="57">
        <v>290</v>
      </c>
      <c r="G5" s="2">
        <v>150</v>
      </c>
    </row>
    <row r="6" spans="1:9" x14ac:dyDescent="0.25">
      <c r="A6" s="4" t="s">
        <v>88</v>
      </c>
      <c r="B6" s="12">
        <v>5500</v>
      </c>
      <c r="C6" s="58">
        <v>225</v>
      </c>
      <c r="D6" s="19">
        <v>206</v>
      </c>
      <c r="E6" s="19">
        <v>221</v>
      </c>
      <c r="F6" s="59">
        <v>270</v>
      </c>
      <c r="G6" s="2">
        <v>150</v>
      </c>
    </row>
    <row r="7" spans="1:9" x14ac:dyDescent="0.25">
      <c r="A7" s="4" t="s">
        <v>89</v>
      </c>
      <c r="B7" s="12">
        <v>5800</v>
      </c>
      <c r="C7" s="58">
        <v>230</v>
      </c>
      <c r="D7" s="19">
        <v>221</v>
      </c>
      <c r="E7" s="19">
        <v>208</v>
      </c>
      <c r="F7" s="59">
        <v>262</v>
      </c>
      <c r="G7" s="2">
        <v>150</v>
      </c>
    </row>
    <row r="8" spans="1:9" x14ac:dyDescent="0.25">
      <c r="A8" s="4" t="s">
        <v>90</v>
      </c>
      <c r="B8" s="11">
        <v>6200</v>
      </c>
      <c r="C8" s="64">
        <v>290</v>
      </c>
      <c r="D8" s="65">
        <v>270</v>
      </c>
      <c r="E8" s="65">
        <v>262</v>
      </c>
      <c r="F8" s="66">
        <v>215</v>
      </c>
      <c r="G8" s="2">
        <v>150</v>
      </c>
    </row>
    <row r="9" spans="1:9" x14ac:dyDescent="0.25">
      <c r="B9" s="54" t="s">
        <v>91</v>
      </c>
      <c r="C9" s="2">
        <v>100</v>
      </c>
      <c r="D9" s="2">
        <v>150</v>
      </c>
      <c r="E9" s="2">
        <v>110</v>
      </c>
      <c r="F9" s="2">
        <v>90</v>
      </c>
    </row>
    <row r="11" spans="1:9" x14ac:dyDescent="0.25">
      <c r="A11" s="1" t="s">
        <v>22</v>
      </c>
      <c r="B11" s="54" t="s">
        <v>97</v>
      </c>
      <c r="G11" s="54" t="s">
        <v>99</v>
      </c>
      <c r="H11" s="24"/>
      <c r="I11" s="24" t="s">
        <v>100</v>
      </c>
    </row>
    <row r="12" spans="1:9" x14ac:dyDescent="0.25">
      <c r="A12" s="4" t="s">
        <v>87</v>
      </c>
      <c r="B12" s="67">
        <v>1</v>
      </c>
      <c r="C12" s="68">
        <v>100</v>
      </c>
      <c r="D12" s="43">
        <v>0</v>
      </c>
      <c r="E12" s="43">
        <v>50</v>
      </c>
      <c r="F12" s="44">
        <v>0</v>
      </c>
      <c r="G12" s="34">
        <f>SUM(C12:F12)</f>
        <v>150</v>
      </c>
      <c r="I12" s="10">
        <f>G12-$G5*$B12</f>
        <v>0</v>
      </c>
    </row>
    <row r="13" spans="1:9" x14ac:dyDescent="0.25">
      <c r="A13" s="4" t="s">
        <v>88</v>
      </c>
      <c r="B13" s="69">
        <v>1</v>
      </c>
      <c r="C13" s="70">
        <v>0</v>
      </c>
      <c r="D13" s="47">
        <v>150</v>
      </c>
      <c r="E13" s="47">
        <v>1.4210854715202004E-14</v>
      </c>
      <c r="F13" s="48">
        <v>0</v>
      </c>
      <c r="G13" s="34">
        <f>SUM(C13:F13)</f>
        <v>150</v>
      </c>
      <c r="I13" s="12">
        <f t="shared" ref="I13:I15" si="0">G13-$G6*$B13</f>
        <v>0</v>
      </c>
    </row>
    <row r="14" spans="1:9" x14ac:dyDescent="0.25">
      <c r="A14" s="4" t="s">
        <v>89</v>
      </c>
      <c r="B14" s="69">
        <v>0</v>
      </c>
      <c r="C14" s="70">
        <v>0</v>
      </c>
      <c r="D14" s="47">
        <v>0</v>
      </c>
      <c r="E14" s="47">
        <v>0</v>
      </c>
      <c r="F14" s="48">
        <v>0</v>
      </c>
      <c r="G14" s="34">
        <f>SUM(C14:F14)</f>
        <v>0</v>
      </c>
      <c r="I14" s="12">
        <f t="shared" si="0"/>
        <v>0</v>
      </c>
    </row>
    <row r="15" spans="1:9" x14ac:dyDescent="0.25">
      <c r="A15" s="4" t="s">
        <v>90</v>
      </c>
      <c r="B15" s="71">
        <v>1</v>
      </c>
      <c r="C15" s="39">
        <v>0</v>
      </c>
      <c r="D15" s="40">
        <v>0</v>
      </c>
      <c r="E15" s="40">
        <v>59.999999999999986</v>
      </c>
      <c r="F15" s="41">
        <v>90</v>
      </c>
      <c r="G15" s="34">
        <f>SUM(C15:F15)</f>
        <v>150</v>
      </c>
      <c r="I15" s="11">
        <f t="shared" si="0"/>
        <v>0</v>
      </c>
    </row>
    <row r="16" spans="1:9" x14ac:dyDescent="0.25">
      <c r="B16" s="63" t="s">
        <v>98</v>
      </c>
      <c r="C16" s="2">
        <f>SUM(C12:C15)</f>
        <v>100</v>
      </c>
      <c r="D16" s="2">
        <f>SUM(D12:D15)</f>
        <v>150</v>
      </c>
      <c r="E16" s="2">
        <f>SUM(E12:E15)</f>
        <v>110</v>
      </c>
      <c r="F16" s="2">
        <f>SUM(F12:F15)</f>
        <v>90</v>
      </c>
    </row>
    <row r="18" spans="1:7" x14ac:dyDescent="0.25">
      <c r="A18" s="1" t="s">
        <v>28</v>
      </c>
      <c r="B18" s="3" t="s">
        <v>92</v>
      </c>
      <c r="C18" s="72">
        <f>SUMPRODUCT(B12:B15,B5:B8)</f>
        <v>17700</v>
      </c>
      <c r="D18" s="3" t="s">
        <v>93</v>
      </c>
      <c r="E18" s="72">
        <f>SUMPRODUCT(C5:F8,C12:F15)</f>
        <v>98070</v>
      </c>
      <c r="F18" s="3" t="s">
        <v>49</v>
      </c>
      <c r="G18" s="73">
        <f>C18+E18</f>
        <v>115770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I18"/>
  <sheetViews>
    <sheetView workbookViewId="0">
      <selection activeCell="G18" sqref="G18"/>
    </sheetView>
  </sheetViews>
  <sheetFormatPr defaultColWidth="8.85546875" defaultRowHeight="15" x14ac:dyDescent="0.25"/>
  <cols>
    <col min="1" max="1" width="12.42578125" style="2" customWidth="1"/>
    <col min="2" max="2" width="9.28515625" style="2" customWidth="1"/>
    <col min="3" max="3" width="8.7109375" style="2" customWidth="1"/>
    <col min="4" max="4" width="10.42578125" style="2" bestFit="1" customWidth="1"/>
    <col min="5" max="6" width="8.7109375" style="2" customWidth="1"/>
    <col min="7" max="7" width="8.85546875" style="2"/>
    <col min="8" max="8" width="5.7109375" style="2" customWidth="1"/>
    <col min="9" max="9" width="6.7109375" style="2" customWidth="1"/>
    <col min="10" max="16384" width="8.85546875" style="2"/>
  </cols>
  <sheetData>
    <row r="1" spans="1:9" x14ac:dyDescent="0.25">
      <c r="A1" s="1" t="s">
        <v>94</v>
      </c>
      <c r="C1" s="18" t="s">
        <v>101</v>
      </c>
    </row>
    <row r="2" spans="1:9" x14ac:dyDescent="0.25">
      <c r="A2" s="1"/>
    </row>
    <row r="3" spans="1:9" x14ac:dyDescent="0.25">
      <c r="A3" s="1" t="s">
        <v>47</v>
      </c>
      <c r="D3" s="54" t="s">
        <v>80</v>
      </c>
    </row>
    <row r="4" spans="1:9" x14ac:dyDescent="0.25">
      <c r="A4" s="54" t="s">
        <v>96</v>
      </c>
      <c r="B4" s="24" t="s">
        <v>81</v>
      </c>
      <c r="C4" s="3" t="s">
        <v>82</v>
      </c>
      <c r="D4" s="3" t="s">
        <v>83</v>
      </c>
      <c r="E4" s="3" t="s">
        <v>84</v>
      </c>
      <c r="F4" s="3" t="s">
        <v>85</v>
      </c>
      <c r="G4" s="54" t="s">
        <v>86</v>
      </c>
    </row>
    <row r="5" spans="1:9" x14ac:dyDescent="0.25">
      <c r="A5" s="4" t="s">
        <v>87</v>
      </c>
      <c r="B5" s="10">
        <v>6000</v>
      </c>
      <c r="C5" s="55">
        <v>206</v>
      </c>
      <c r="D5" s="56">
        <v>225</v>
      </c>
      <c r="E5" s="56">
        <v>230</v>
      </c>
      <c r="F5" s="57">
        <v>290</v>
      </c>
      <c r="G5" s="2">
        <f>SUM($C$9:$F$9)</f>
        <v>450</v>
      </c>
    </row>
    <row r="6" spans="1:9" x14ac:dyDescent="0.25">
      <c r="A6" s="4" t="s">
        <v>88</v>
      </c>
      <c r="B6" s="12">
        <v>5500</v>
      </c>
      <c r="C6" s="58">
        <v>225</v>
      </c>
      <c r="D6" s="19">
        <v>206</v>
      </c>
      <c r="E6" s="19">
        <v>221</v>
      </c>
      <c r="F6" s="59">
        <v>270</v>
      </c>
      <c r="G6" s="2">
        <f t="shared" ref="G6:G8" si="0">SUM($C$9:$F$9)</f>
        <v>450</v>
      </c>
    </row>
    <row r="7" spans="1:9" x14ac:dyDescent="0.25">
      <c r="A7" s="4" t="s">
        <v>89</v>
      </c>
      <c r="B7" s="12">
        <v>5800</v>
      </c>
      <c r="C7" s="58">
        <v>230</v>
      </c>
      <c r="D7" s="19">
        <v>221</v>
      </c>
      <c r="E7" s="19">
        <v>208</v>
      </c>
      <c r="F7" s="59">
        <v>262</v>
      </c>
      <c r="G7" s="2">
        <f t="shared" si="0"/>
        <v>450</v>
      </c>
    </row>
    <row r="8" spans="1:9" x14ac:dyDescent="0.25">
      <c r="A8" s="4" t="s">
        <v>90</v>
      </c>
      <c r="B8" s="11">
        <v>6200</v>
      </c>
      <c r="C8" s="64">
        <v>290</v>
      </c>
      <c r="D8" s="65">
        <v>270</v>
      </c>
      <c r="E8" s="65">
        <v>262</v>
      </c>
      <c r="F8" s="66">
        <v>215</v>
      </c>
      <c r="G8" s="2">
        <f t="shared" si="0"/>
        <v>450</v>
      </c>
    </row>
    <row r="9" spans="1:9" x14ac:dyDescent="0.25">
      <c r="B9" s="54" t="s">
        <v>91</v>
      </c>
      <c r="C9" s="2">
        <v>100</v>
      </c>
      <c r="D9" s="2">
        <v>150</v>
      </c>
      <c r="E9" s="2">
        <v>110</v>
      </c>
      <c r="F9" s="2">
        <v>90</v>
      </c>
    </row>
    <row r="11" spans="1:9" x14ac:dyDescent="0.25">
      <c r="A11" s="1" t="s">
        <v>22</v>
      </c>
      <c r="B11" s="54" t="s">
        <v>97</v>
      </c>
      <c r="G11" s="54" t="s">
        <v>99</v>
      </c>
      <c r="H11" s="24"/>
      <c r="I11" s="24" t="s">
        <v>100</v>
      </c>
    </row>
    <row r="12" spans="1:9" x14ac:dyDescent="0.25">
      <c r="A12" s="4" t="s">
        <v>87</v>
      </c>
      <c r="B12" s="67">
        <v>0</v>
      </c>
      <c r="C12" s="68">
        <v>0</v>
      </c>
      <c r="D12" s="43">
        <v>0</v>
      </c>
      <c r="E12" s="43">
        <v>0</v>
      </c>
      <c r="F12" s="44">
        <v>0</v>
      </c>
      <c r="G12" s="34">
        <f>SUM(C12:F12)</f>
        <v>0</v>
      </c>
      <c r="I12" s="10">
        <f>G12-$G5*$B12</f>
        <v>0</v>
      </c>
    </row>
    <row r="13" spans="1:9" x14ac:dyDescent="0.25">
      <c r="A13" s="4" t="s">
        <v>88</v>
      </c>
      <c r="B13" s="69">
        <v>1</v>
      </c>
      <c r="C13" s="70">
        <v>100</v>
      </c>
      <c r="D13" s="47">
        <v>150</v>
      </c>
      <c r="E13" s="47">
        <v>110</v>
      </c>
      <c r="F13" s="48">
        <v>90</v>
      </c>
      <c r="G13" s="34">
        <f>SUM(C13:F13)</f>
        <v>450</v>
      </c>
      <c r="I13" s="12">
        <f t="shared" ref="I13:I15" si="1">G13-$G6*$B13</f>
        <v>0</v>
      </c>
    </row>
    <row r="14" spans="1:9" x14ac:dyDescent="0.25">
      <c r="A14" s="4" t="s">
        <v>89</v>
      </c>
      <c r="B14" s="69">
        <v>0</v>
      </c>
      <c r="C14" s="70">
        <v>0</v>
      </c>
      <c r="D14" s="47">
        <v>0</v>
      </c>
      <c r="E14" s="47">
        <v>0</v>
      </c>
      <c r="F14" s="48">
        <v>0</v>
      </c>
      <c r="G14" s="34">
        <f>SUM(C14:F14)</f>
        <v>0</v>
      </c>
      <c r="I14" s="12">
        <f t="shared" si="1"/>
        <v>0</v>
      </c>
    </row>
    <row r="15" spans="1:9" x14ac:dyDescent="0.25">
      <c r="A15" s="4" t="s">
        <v>90</v>
      </c>
      <c r="B15" s="71">
        <v>0</v>
      </c>
      <c r="C15" s="39">
        <v>0</v>
      </c>
      <c r="D15" s="40">
        <v>0</v>
      </c>
      <c r="E15" s="40">
        <v>0</v>
      </c>
      <c r="F15" s="41">
        <v>0</v>
      </c>
      <c r="G15" s="34">
        <f>SUM(C15:F15)</f>
        <v>0</v>
      </c>
      <c r="I15" s="11">
        <f t="shared" si="1"/>
        <v>0</v>
      </c>
    </row>
    <row r="16" spans="1:9" x14ac:dyDescent="0.25">
      <c r="B16" s="63" t="s">
        <v>98</v>
      </c>
      <c r="C16" s="2">
        <f>SUM(C12:C15)</f>
        <v>100</v>
      </c>
      <c r="D16" s="2">
        <f>SUM(D12:D15)</f>
        <v>150</v>
      </c>
      <c r="E16" s="2">
        <f>SUM(E12:E15)</f>
        <v>110</v>
      </c>
      <c r="F16" s="2">
        <f>SUM(F12:F15)</f>
        <v>90</v>
      </c>
    </row>
    <row r="18" spans="1:7" x14ac:dyDescent="0.25">
      <c r="A18" s="1" t="s">
        <v>28</v>
      </c>
      <c r="B18" s="3" t="s">
        <v>92</v>
      </c>
      <c r="C18" s="72">
        <f>SUMPRODUCT(B12:B15,B5:B8)</f>
        <v>5500</v>
      </c>
      <c r="D18" s="3" t="s">
        <v>93</v>
      </c>
      <c r="E18" s="72">
        <f>SUMPRODUCT(C5:F8,C12:F15)</f>
        <v>102010</v>
      </c>
      <c r="F18" s="3" t="s">
        <v>49</v>
      </c>
      <c r="G18" s="73">
        <f>C18+E18</f>
        <v>107510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L18"/>
  <sheetViews>
    <sheetView workbookViewId="0">
      <selection activeCell="G18" sqref="G18"/>
    </sheetView>
  </sheetViews>
  <sheetFormatPr defaultColWidth="8.85546875" defaultRowHeight="15" x14ac:dyDescent="0.25"/>
  <cols>
    <col min="1" max="1" width="12.42578125" style="2" customWidth="1"/>
    <col min="2" max="2" width="9.28515625" style="2" customWidth="1"/>
    <col min="3" max="3" width="9" style="2" customWidth="1"/>
    <col min="4" max="4" width="10.42578125" style="2" bestFit="1" customWidth="1"/>
    <col min="5" max="6" width="9" style="2" customWidth="1"/>
    <col min="7" max="7" width="8.85546875" style="2"/>
    <col min="8" max="8" width="5.7109375" style="2" customWidth="1"/>
    <col min="9" max="12" width="7.28515625" style="2" customWidth="1"/>
    <col min="13" max="16384" width="8.85546875" style="2"/>
  </cols>
  <sheetData>
    <row r="1" spans="1:12" x14ac:dyDescent="0.25">
      <c r="A1" s="1" t="s">
        <v>94</v>
      </c>
      <c r="C1" s="18" t="s">
        <v>101</v>
      </c>
    </row>
    <row r="2" spans="1:12" x14ac:dyDescent="0.25">
      <c r="A2" s="1"/>
    </row>
    <row r="3" spans="1:12" x14ac:dyDescent="0.25">
      <c r="A3" s="1" t="s">
        <v>47</v>
      </c>
      <c r="D3" s="54" t="s">
        <v>80</v>
      </c>
    </row>
    <row r="4" spans="1:12" x14ac:dyDescent="0.25">
      <c r="A4" s="54" t="s">
        <v>96</v>
      </c>
      <c r="B4" s="24" t="s">
        <v>81</v>
      </c>
      <c r="C4" s="3" t="s">
        <v>82</v>
      </c>
      <c r="D4" s="3" t="s">
        <v>83</v>
      </c>
      <c r="E4" s="3" t="s">
        <v>84</v>
      </c>
      <c r="F4" s="3" t="s">
        <v>85</v>
      </c>
      <c r="I4" s="24" t="s">
        <v>102</v>
      </c>
    </row>
    <row r="5" spans="1:12" x14ac:dyDescent="0.25">
      <c r="A5" s="4" t="s">
        <v>87</v>
      </c>
      <c r="B5" s="10">
        <v>6000</v>
      </c>
      <c r="C5" s="55">
        <v>206</v>
      </c>
      <c r="D5" s="56">
        <v>225</v>
      </c>
      <c r="E5" s="56">
        <v>230</v>
      </c>
      <c r="F5" s="57">
        <v>290</v>
      </c>
      <c r="I5" s="74">
        <f>C5*C$9</f>
        <v>20600</v>
      </c>
      <c r="J5" s="75">
        <f t="shared" ref="J5:L8" si="0">D5*D$9</f>
        <v>33750</v>
      </c>
      <c r="K5" s="75">
        <f t="shared" si="0"/>
        <v>25300</v>
      </c>
      <c r="L5" s="76">
        <f t="shared" si="0"/>
        <v>26100</v>
      </c>
    </row>
    <row r="6" spans="1:12" x14ac:dyDescent="0.25">
      <c r="A6" s="4" t="s">
        <v>88</v>
      </c>
      <c r="B6" s="12">
        <v>5500</v>
      </c>
      <c r="C6" s="58">
        <v>225</v>
      </c>
      <c r="D6" s="19">
        <v>206</v>
      </c>
      <c r="E6" s="19">
        <v>221</v>
      </c>
      <c r="F6" s="59">
        <v>270</v>
      </c>
      <c r="I6" s="77">
        <f t="shared" ref="I6:I8" si="1">C6*C$9</f>
        <v>22500</v>
      </c>
      <c r="J6" s="78">
        <f t="shared" si="0"/>
        <v>30900</v>
      </c>
      <c r="K6" s="78">
        <f t="shared" si="0"/>
        <v>24310</v>
      </c>
      <c r="L6" s="79">
        <f t="shared" si="0"/>
        <v>24300</v>
      </c>
    </row>
    <row r="7" spans="1:12" x14ac:dyDescent="0.25">
      <c r="A7" s="4" t="s">
        <v>89</v>
      </c>
      <c r="B7" s="12">
        <v>5800</v>
      </c>
      <c r="C7" s="58">
        <v>230</v>
      </c>
      <c r="D7" s="19">
        <v>221</v>
      </c>
      <c r="E7" s="19">
        <v>208</v>
      </c>
      <c r="F7" s="19">
        <v>262</v>
      </c>
      <c r="G7" s="83" t="s">
        <v>103</v>
      </c>
      <c r="I7" s="77">
        <f t="shared" si="1"/>
        <v>23000</v>
      </c>
      <c r="J7" s="78">
        <f t="shared" si="0"/>
        <v>33150</v>
      </c>
      <c r="K7" s="78">
        <f t="shared" si="0"/>
        <v>22880</v>
      </c>
      <c r="L7" s="79">
        <f t="shared" si="0"/>
        <v>23580</v>
      </c>
    </row>
    <row r="8" spans="1:12" x14ac:dyDescent="0.25">
      <c r="A8" s="4" t="s">
        <v>90</v>
      </c>
      <c r="B8" s="11">
        <v>6200</v>
      </c>
      <c r="C8" s="64">
        <v>290</v>
      </c>
      <c r="D8" s="65">
        <v>270</v>
      </c>
      <c r="E8" s="65">
        <v>262</v>
      </c>
      <c r="F8" s="65">
        <v>215</v>
      </c>
      <c r="G8" s="84" t="s">
        <v>96</v>
      </c>
      <c r="I8" s="80">
        <f t="shared" si="1"/>
        <v>29000</v>
      </c>
      <c r="J8" s="81">
        <f t="shared" si="0"/>
        <v>40500</v>
      </c>
      <c r="K8" s="81">
        <f t="shared" si="0"/>
        <v>28820</v>
      </c>
      <c r="L8" s="82">
        <f t="shared" si="0"/>
        <v>19350</v>
      </c>
    </row>
    <row r="9" spans="1:12" x14ac:dyDescent="0.25">
      <c r="B9" s="54" t="s">
        <v>91</v>
      </c>
      <c r="C9" s="2">
        <v>100</v>
      </c>
      <c r="D9" s="2">
        <v>150</v>
      </c>
      <c r="E9" s="2">
        <v>110</v>
      </c>
      <c r="F9" s="2">
        <v>90</v>
      </c>
      <c r="G9" s="85">
        <v>4</v>
      </c>
    </row>
    <row r="11" spans="1:12" x14ac:dyDescent="0.25">
      <c r="A11" s="1" t="s">
        <v>22</v>
      </c>
      <c r="B11" s="54" t="s">
        <v>97</v>
      </c>
      <c r="G11" s="54" t="s">
        <v>99</v>
      </c>
      <c r="H11" s="24"/>
      <c r="I11" s="24" t="s">
        <v>100</v>
      </c>
    </row>
    <row r="12" spans="1:12" x14ac:dyDescent="0.25">
      <c r="A12" s="4" t="s">
        <v>87</v>
      </c>
      <c r="B12" s="67">
        <v>0</v>
      </c>
      <c r="C12" s="68">
        <v>0</v>
      </c>
      <c r="D12" s="43">
        <v>0</v>
      </c>
      <c r="E12" s="43">
        <v>0</v>
      </c>
      <c r="F12" s="44">
        <v>0</v>
      </c>
      <c r="G12" s="34">
        <f>SUM(C12:F12)</f>
        <v>0</v>
      </c>
      <c r="I12" s="10">
        <f>G12-$G$9*$B12</f>
        <v>0</v>
      </c>
    </row>
    <row r="13" spans="1:12" x14ac:dyDescent="0.25">
      <c r="A13" s="4" t="s">
        <v>88</v>
      </c>
      <c r="B13" s="69">
        <v>1</v>
      </c>
      <c r="C13" s="70">
        <v>0.99999999999999989</v>
      </c>
      <c r="D13" s="47">
        <v>1</v>
      </c>
      <c r="E13" s="47">
        <v>1</v>
      </c>
      <c r="F13" s="48">
        <v>1</v>
      </c>
      <c r="G13" s="34">
        <f>SUM(C13:F13)</f>
        <v>4</v>
      </c>
      <c r="I13" s="12">
        <f t="shared" ref="I13:I15" si="2">G13-$G$9*$B13</f>
        <v>0</v>
      </c>
    </row>
    <row r="14" spans="1:12" x14ac:dyDescent="0.25">
      <c r="A14" s="4" t="s">
        <v>89</v>
      </c>
      <c r="B14" s="69">
        <v>0</v>
      </c>
      <c r="C14" s="70">
        <v>0</v>
      </c>
      <c r="D14" s="47">
        <v>0</v>
      </c>
      <c r="E14" s="47">
        <v>0</v>
      </c>
      <c r="F14" s="48">
        <v>0</v>
      </c>
      <c r="G14" s="34">
        <f>SUM(C14:F14)</f>
        <v>0</v>
      </c>
      <c r="I14" s="12">
        <f t="shared" si="2"/>
        <v>0</v>
      </c>
    </row>
    <row r="15" spans="1:12" x14ac:dyDescent="0.25">
      <c r="A15" s="4" t="s">
        <v>90</v>
      </c>
      <c r="B15" s="71">
        <v>0</v>
      </c>
      <c r="C15" s="39">
        <v>0</v>
      </c>
      <c r="D15" s="40">
        <v>0</v>
      </c>
      <c r="E15" s="40">
        <v>0</v>
      </c>
      <c r="F15" s="41">
        <v>0</v>
      </c>
      <c r="G15" s="34">
        <f>SUM(C15:F15)</f>
        <v>0</v>
      </c>
      <c r="I15" s="11">
        <f t="shared" si="2"/>
        <v>0</v>
      </c>
    </row>
    <row r="16" spans="1:12" x14ac:dyDescent="0.25">
      <c r="B16" s="63" t="s">
        <v>98</v>
      </c>
      <c r="C16" s="2">
        <f>SUM(C12:C15)</f>
        <v>0.99999999999999989</v>
      </c>
      <c r="D16" s="2">
        <f>SUM(D12:D15)</f>
        <v>1</v>
      </c>
      <c r="E16" s="2">
        <f>SUM(E12:E15)</f>
        <v>1</v>
      </c>
      <c r="F16" s="2">
        <f>SUM(F12:F15)</f>
        <v>1</v>
      </c>
    </row>
    <row r="18" spans="1:7" x14ac:dyDescent="0.25">
      <c r="A18" s="1" t="s">
        <v>28</v>
      </c>
      <c r="B18" s="3" t="s">
        <v>92</v>
      </c>
      <c r="C18" s="72">
        <f>SUMPRODUCT(B12:B15,B5:B8)</f>
        <v>5500</v>
      </c>
      <c r="D18" s="3" t="s">
        <v>93</v>
      </c>
      <c r="E18" s="72">
        <f>SUMPRODUCT(I5:L8,C12:F15)</f>
        <v>102010</v>
      </c>
      <c r="F18" s="3" t="s">
        <v>49</v>
      </c>
      <c r="G18" s="73">
        <f>C18+E18</f>
        <v>107510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39"/>
  <sheetViews>
    <sheetView zoomScale="66" zoomScaleNormal="66" workbookViewId="0">
      <selection activeCell="I18" sqref="I18"/>
    </sheetView>
  </sheetViews>
  <sheetFormatPr defaultColWidth="8.85546875" defaultRowHeight="15" x14ac:dyDescent="0.25"/>
  <cols>
    <col min="1" max="1" width="8.85546875" style="1"/>
    <col min="2" max="2" width="11.28515625" style="2" bestFit="1" customWidth="1"/>
    <col min="3" max="9" width="8.7109375" style="2" customWidth="1"/>
    <col min="10" max="10" width="5.7109375" style="2" customWidth="1"/>
    <col min="11" max="11" width="8.7109375" style="2" customWidth="1"/>
    <col min="12" max="16384" width="8.85546875" style="2"/>
  </cols>
  <sheetData>
    <row r="1" spans="1:17" x14ac:dyDescent="0.25">
      <c r="A1" s="1" t="s">
        <v>46</v>
      </c>
    </row>
    <row r="3" spans="1:17" x14ac:dyDescent="0.25">
      <c r="A3" s="1" t="s">
        <v>47</v>
      </c>
    </row>
    <row r="4" spans="1:17" x14ac:dyDescent="0.25">
      <c r="B4" s="2" t="s">
        <v>48</v>
      </c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 t="s">
        <v>49</v>
      </c>
    </row>
    <row r="5" spans="1:17" x14ac:dyDescent="0.25">
      <c r="B5" s="2" t="s">
        <v>50</v>
      </c>
      <c r="C5" s="2">
        <v>5</v>
      </c>
      <c r="D5" s="2">
        <v>7</v>
      </c>
      <c r="E5" s="2">
        <v>9</v>
      </c>
      <c r="F5" s="2">
        <v>11</v>
      </c>
      <c r="G5" s="2">
        <v>13</v>
      </c>
      <c r="H5" s="2">
        <v>15</v>
      </c>
      <c r="I5" s="2">
        <f>SUM(C5:H5)</f>
        <v>60</v>
      </c>
    </row>
    <row r="6" spans="1:17" x14ac:dyDescent="0.25">
      <c r="B6" s="2" t="s">
        <v>51</v>
      </c>
      <c r="C6" s="2">
        <v>28</v>
      </c>
      <c r="D6" s="2">
        <v>35</v>
      </c>
      <c r="E6" s="2">
        <v>24</v>
      </c>
      <c r="F6" s="2">
        <v>32</v>
      </c>
      <c r="G6" s="2">
        <v>30</v>
      </c>
      <c r="H6" s="2">
        <v>40</v>
      </c>
    </row>
    <row r="8" spans="1:17" x14ac:dyDescent="0.25">
      <c r="A8" s="1" t="s">
        <v>22</v>
      </c>
    </row>
    <row r="9" spans="1:17" x14ac:dyDescent="0.25">
      <c r="B9" s="2" t="s">
        <v>52</v>
      </c>
      <c r="C9" s="36">
        <v>21.999999999994301</v>
      </c>
      <c r="D9" s="37">
        <v>26.99999999999249</v>
      </c>
      <c r="E9" s="37">
        <v>12.999999999994301</v>
      </c>
      <c r="F9" s="37">
        <v>33.999999999989441</v>
      </c>
      <c r="G9" s="37">
        <v>0</v>
      </c>
      <c r="H9" s="38">
        <v>44.999999999987345</v>
      </c>
    </row>
    <row r="10" spans="1:17" x14ac:dyDescent="0.25">
      <c r="B10" s="2" t="s">
        <v>53</v>
      </c>
      <c r="C10" s="39">
        <v>0</v>
      </c>
      <c r="D10" s="40">
        <v>0</v>
      </c>
      <c r="E10" s="40">
        <v>0</v>
      </c>
      <c r="F10" s="40">
        <v>12.999999999989441</v>
      </c>
      <c r="G10" s="40">
        <v>0</v>
      </c>
      <c r="H10" s="41">
        <v>19.999999999987345</v>
      </c>
    </row>
    <row r="11" spans="1:17" x14ac:dyDescent="0.25">
      <c r="B11" s="2" t="s">
        <v>54</v>
      </c>
      <c r="C11" s="2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3" t="s">
        <v>55</v>
      </c>
      <c r="J11" s="2" t="s">
        <v>27</v>
      </c>
      <c r="K11" s="2" t="s">
        <v>27</v>
      </c>
      <c r="L11" s="2" t="s">
        <v>27</v>
      </c>
      <c r="M11" s="2" t="s">
        <v>27</v>
      </c>
      <c r="N11" s="2" t="s">
        <v>27</v>
      </c>
      <c r="O11" s="2" t="s">
        <v>27</v>
      </c>
      <c r="P11" s="2" t="s">
        <v>27</v>
      </c>
      <c r="Q11" s="2" t="s">
        <v>27</v>
      </c>
    </row>
    <row r="12" spans="1:17" x14ac:dyDescent="0.25">
      <c r="B12" s="2">
        <v>1</v>
      </c>
      <c r="C12" s="42"/>
      <c r="D12" s="36">
        <v>1</v>
      </c>
      <c r="E12" s="43">
        <v>0</v>
      </c>
      <c r="F12" s="43">
        <v>1</v>
      </c>
      <c r="G12" s="43">
        <v>0</v>
      </c>
      <c r="H12" s="44">
        <v>1</v>
      </c>
      <c r="I12" s="34">
        <f t="shared" ref="I12:I17" si="0">SUM(C12:H12)</f>
        <v>3</v>
      </c>
    </row>
    <row r="13" spans="1:17" x14ac:dyDescent="0.25">
      <c r="B13" s="2">
        <v>2</v>
      </c>
      <c r="C13" s="45">
        <f>1-D12</f>
        <v>0</v>
      </c>
      <c r="D13" s="46"/>
      <c r="E13" s="39">
        <v>0</v>
      </c>
      <c r="F13" s="47">
        <v>1</v>
      </c>
      <c r="G13" s="47">
        <v>0</v>
      </c>
      <c r="H13" s="48">
        <v>1</v>
      </c>
      <c r="I13" s="34">
        <f t="shared" si="0"/>
        <v>2</v>
      </c>
    </row>
    <row r="14" spans="1:17" x14ac:dyDescent="0.25">
      <c r="B14" s="2">
        <v>3</v>
      </c>
      <c r="C14" s="45">
        <f>1-E12</f>
        <v>1</v>
      </c>
      <c r="D14" s="46">
        <f>1-E13</f>
        <v>1</v>
      </c>
      <c r="E14" s="46"/>
      <c r="F14" s="39">
        <v>1</v>
      </c>
      <c r="G14" s="47">
        <v>0</v>
      </c>
      <c r="H14" s="48">
        <v>1</v>
      </c>
      <c r="I14" s="34">
        <f t="shared" si="0"/>
        <v>4</v>
      </c>
    </row>
    <row r="15" spans="1:17" x14ac:dyDescent="0.25">
      <c r="B15" s="2">
        <v>4</v>
      </c>
      <c r="C15" s="45">
        <f>1-F12</f>
        <v>0</v>
      </c>
      <c r="D15" s="46">
        <f>1-F13</f>
        <v>0</v>
      </c>
      <c r="E15" s="46">
        <f>1-F14</f>
        <v>0</v>
      </c>
      <c r="F15" s="46"/>
      <c r="G15" s="39">
        <v>0</v>
      </c>
      <c r="H15" s="48">
        <v>1</v>
      </c>
      <c r="I15" s="34">
        <f>SUM(C15:H15)</f>
        <v>1</v>
      </c>
    </row>
    <row r="16" spans="1:17" x14ac:dyDescent="0.25">
      <c r="B16" s="2">
        <v>5</v>
      </c>
      <c r="C16" s="45">
        <f>1-G12</f>
        <v>1</v>
      </c>
      <c r="D16" s="46">
        <f>1-G13</f>
        <v>1</v>
      </c>
      <c r="E16" s="46">
        <f>1-G14</f>
        <v>1</v>
      </c>
      <c r="F16" s="46">
        <f>1-G15</f>
        <v>1</v>
      </c>
      <c r="G16" s="46"/>
      <c r="H16" s="49">
        <v>1</v>
      </c>
      <c r="I16" s="34">
        <f t="shared" si="0"/>
        <v>5</v>
      </c>
    </row>
    <row r="17" spans="1:11" x14ac:dyDescent="0.25">
      <c r="B17" s="2">
        <v>6</v>
      </c>
      <c r="C17" s="50">
        <f>1-H12</f>
        <v>0</v>
      </c>
      <c r="D17" s="51">
        <f>1-H13</f>
        <v>0</v>
      </c>
      <c r="E17" s="51">
        <f>1-H14</f>
        <v>0</v>
      </c>
      <c r="F17" s="51">
        <f>1-H15</f>
        <v>0</v>
      </c>
      <c r="G17" s="51">
        <f>1-H16</f>
        <v>0</v>
      </c>
      <c r="H17" s="52"/>
      <c r="I17" s="34">
        <f t="shared" si="0"/>
        <v>0</v>
      </c>
    </row>
    <row r="18" spans="1:11" x14ac:dyDescent="0.25">
      <c r="A18" s="1" t="s">
        <v>28</v>
      </c>
      <c r="I18" s="53">
        <f>SUM(C10:H10)</f>
        <v>32.999999999976787</v>
      </c>
    </row>
    <row r="19" spans="1:11" x14ac:dyDescent="0.25">
      <c r="H19" s="2" t="s">
        <v>27</v>
      </c>
    </row>
    <row r="20" spans="1:11" x14ac:dyDescent="0.25">
      <c r="A20" s="1" t="s">
        <v>2</v>
      </c>
      <c r="B20" s="4" t="s">
        <v>56</v>
      </c>
      <c r="C20" s="34">
        <f t="shared" ref="C20:H20" si="1">C9-C10</f>
        <v>21.999999999994301</v>
      </c>
      <c r="D20" s="34">
        <f t="shared" si="1"/>
        <v>26.99999999999249</v>
      </c>
      <c r="E20" s="34">
        <f t="shared" si="1"/>
        <v>12.999999999994301</v>
      </c>
      <c r="F20" s="34">
        <f t="shared" si="1"/>
        <v>21</v>
      </c>
      <c r="G20" s="34">
        <f>G9-G10</f>
        <v>0</v>
      </c>
      <c r="H20" s="34">
        <f t="shared" si="1"/>
        <v>25</v>
      </c>
    </row>
    <row r="21" spans="1:11" x14ac:dyDescent="0.25">
      <c r="B21" s="4"/>
      <c r="C21" s="3" t="s">
        <v>3</v>
      </c>
      <c r="D21" s="3" t="s">
        <v>3</v>
      </c>
      <c r="E21" s="3" t="s">
        <v>3</v>
      </c>
      <c r="F21" s="3" t="s">
        <v>3</v>
      </c>
      <c r="G21" s="3" t="s">
        <v>3</v>
      </c>
      <c r="H21" s="3" t="s">
        <v>3</v>
      </c>
    </row>
    <row r="22" spans="1:11" x14ac:dyDescent="0.25">
      <c r="B22" s="4" t="s">
        <v>57</v>
      </c>
      <c r="C22" s="31">
        <f t="shared" ref="C22:H22" si="2">C6-C5</f>
        <v>23</v>
      </c>
      <c r="D22" s="32">
        <f t="shared" si="2"/>
        <v>28</v>
      </c>
      <c r="E22" s="32">
        <f t="shared" si="2"/>
        <v>15</v>
      </c>
      <c r="F22" s="32">
        <f t="shared" si="2"/>
        <v>21</v>
      </c>
      <c r="G22" s="32">
        <f>G6-G5</f>
        <v>17</v>
      </c>
      <c r="H22" s="33">
        <f t="shared" si="2"/>
        <v>25</v>
      </c>
    </row>
    <row r="23" spans="1:11" x14ac:dyDescent="0.25">
      <c r="B23" s="4"/>
    </row>
    <row r="24" spans="1:11" x14ac:dyDescent="0.25">
      <c r="B24" s="4" t="s">
        <v>58</v>
      </c>
      <c r="C24" s="3" t="s">
        <v>59</v>
      </c>
      <c r="D24" s="3" t="s">
        <v>60</v>
      </c>
      <c r="E24" s="3" t="s">
        <v>61</v>
      </c>
      <c r="G24" s="3" t="s">
        <v>62</v>
      </c>
      <c r="H24" s="3"/>
      <c r="I24" s="3" t="s">
        <v>63</v>
      </c>
      <c r="J24" s="3"/>
      <c r="K24" s="3" t="s">
        <v>64</v>
      </c>
    </row>
    <row r="25" spans="1:11" x14ac:dyDescent="0.25">
      <c r="B25" s="2">
        <v>12</v>
      </c>
      <c r="C25" s="34">
        <f>D12</f>
        <v>1</v>
      </c>
      <c r="D25" s="34">
        <f>C9</f>
        <v>21.999999999994301</v>
      </c>
      <c r="E25" s="34">
        <f>D9</f>
        <v>26.99999999999249</v>
      </c>
      <c r="G25" s="34">
        <f>$I$5*C25+D25-E25</f>
        <v>55.000000000001812</v>
      </c>
      <c r="H25" s="3" t="s">
        <v>4</v>
      </c>
      <c r="I25" s="10">
        <f>D5</f>
        <v>7</v>
      </c>
      <c r="J25" s="3" t="s">
        <v>3</v>
      </c>
      <c r="K25" s="10">
        <f>$I$5-C5</f>
        <v>55</v>
      </c>
    </row>
    <row r="26" spans="1:11" x14ac:dyDescent="0.25">
      <c r="B26" s="2">
        <v>13</v>
      </c>
      <c r="C26" s="34">
        <f>E12</f>
        <v>0</v>
      </c>
      <c r="D26" s="34">
        <f>C9</f>
        <v>21.999999999994301</v>
      </c>
      <c r="E26" s="34">
        <f>E9</f>
        <v>12.999999999994301</v>
      </c>
      <c r="G26" s="34">
        <f>$I$5*C26+D26-E26</f>
        <v>9</v>
      </c>
      <c r="H26" s="3" t="s">
        <v>4</v>
      </c>
      <c r="I26" s="12">
        <f>E5</f>
        <v>9</v>
      </c>
      <c r="J26" s="3" t="s">
        <v>3</v>
      </c>
      <c r="K26" s="12">
        <f>K25</f>
        <v>55</v>
      </c>
    </row>
    <row r="27" spans="1:11" x14ac:dyDescent="0.25">
      <c r="B27" s="2">
        <v>14</v>
      </c>
      <c r="C27" s="34">
        <f>F12</f>
        <v>1</v>
      </c>
      <c r="D27" s="34">
        <f>C9</f>
        <v>21.999999999994301</v>
      </c>
      <c r="E27" s="34">
        <f>F9</f>
        <v>33.999999999989441</v>
      </c>
      <c r="G27" s="34">
        <f t="shared" ref="G27:G39" si="3">$I$5*C27+D27-E27</f>
        <v>48.00000000000486</v>
      </c>
      <c r="H27" s="3" t="s">
        <v>4</v>
      </c>
      <c r="I27" s="12">
        <f>F5</f>
        <v>11</v>
      </c>
      <c r="J27" s="3" t="s">
        <v>3</v>
      </c>
      <c r="K27" s="12">
        <f>K26</f>
        <v>55</v>
      </c>
    </row>
    <row r="28" spans="1:11" x14ac:dyDescent="0.25">
      <c r="B28" s="2">
        <v>15</v>
      </c>
      <c r="C28" s="34">
        <f>G12</f>
        <v>0</v>
      </c>
      <c r="D28" s="34">
        <f>C9</f>
        <v>21.999999999994301</v>
      </c>
      <c r="E28" s="34">
        <f>G9</f>
        <v>0</v>
      </c>
      <c r="G28" s="34">
        <f t="shared" si="3"/>
        <v>21.999999999994301</v>
      </c>
      <c r="H28" s="3" t="s">
        <v>4</v>
      </c>
      <c r="I28" s="12">
        <f>G5</f>
        <v>13</v>
      </c>
      <c r="J28" s="3" t="s">
        <v>3</v>
      </c>
      <c r="K28" s="12">
        <f>K27</f>
        <v>55</v>
      </c>
    </row>
    <row r="29" spans="1:11" x14ac:dyDescent="0.25">
      <c r="B29" s="2">
        <v>16</v>
      </c>
      <c r="C29" s="34">
        <f>H12</f>
        <v>1</v>
      </c>
      <c r="D29" s="34">
        <f>C9</f>
        <v>21.999999999994301</v>
      </c>
      <c r="E29" s="34">
        <f>H9</f>
        <v>44.999999999987345</v>
      </c>
      <c r="G29" s="34">
        <f t="shared" si="3"/>
        <v>37.000000000006956</v>
      </c>
      <c r="H29" s="3" t="s">
        <v>4</v>
      </c>
      <c r="I29" s="12">
        <f>H5</f>
        <v>15</v>
      </c>
      <c r="J29" s="3" t="s">
        <v>3</v>
      </c>
      <c r="K29" s="12">
        <f>K28</f>
        <v>55</v>
      </c>
    </row>
    <row r="30" spans="1:11" x14ac:dyDescent="0.25">
      <c r="B30" s="2">
        <v>23</v>
      </c>
      <c r="C30" s="34">
        <f>E13</f>
        <v>0</v>
      </c>
      <c r="D30" s="34">
        <f>D9</f>
        <v>26.99999999999249</v>
      </c>
      <c r="E30" s="34">
        <f>E9</f>
        <v>12.999999999994301</v>
      </c>
      <c r="G30" s="34">
        <f t="shared" si="3"/>
        <v>13.999999999998188</v>
      </c>
      <c r="H30" s="3" t="s">
        <v>4</v>
      </c>
      <c r="I30" s="12">
        <f>I26</f>
        <v>9</v>
      </c>
      <c r="J30" s="3" t="s">
        <v>3</v>
      </c>
      <c r="K30" s="12">
        <f>$I$5-D5</f>
        <v>53</v>
      </c>
    </row>
    <row r="31" spans="1:11" x14ac:dyDescent="0.25">
      <c r="B31" s="2">
        <v>24</v>
      </c>
      <c r="C31" s="34">
        <f>F13</f>
        <v>1</v>
      </c>
      <c r="D31" s="34">
        <f>D9</f>
        <v>26.99999999999249</v>
      </c>
      <c r="E31" s="34">
        <f>F9</f>
        <v>33.999999999989441</v>
      </c>
      <c r="G31" s="34">
        <f t="shared" si="3"/>
        <v>53.000000000003055</v>
      </c>
      <c r="H31" s="3" t="s">
        <v>4</v>
      </c>
      <c r="I31" s="12">
        <f>I27</f>
        <v>11</v>
      </c>
      <c r="J31" s="3" t="s">
        <v>3</v>
      </c>
      <c r="K31" s="12">
        <f>K30</f>
        <v>53</v>
      </c>
    </row>
    <row r="32" spans="1:11" x14ac:dyDescent="0.25">
      <c r="B32" s="2">
        <v>25</v>
      </c>
      <c r="C32" s="34">
        <f>G13</f>
        <v>0</v>
      </c>
      <c r="D32" s="34">
        <f>D9</f>
        <v>26.99999999999249</v>
      </c>
      <c r="E32" s="34">
        <f>G9</f>
        <v>0</v>
      </c>
      <c r="G32" s="34">
        <f t="shared" si="3"/>
        <v>26.99999999999249</v>
      </c>
      <c r="H32" s="3" t="s">
        <v>4</v>
      </c>
      <c r="I32" s="12">
        <f>I28</f>
        <v>13</v>
      </c>
      <c r="J32" s="3" t="s">
        <v>3</v>
      </c>
      <c r="K32" s="12">
        <f>K31</f>
        <v>53</v>
      </c>
    </row>
    <row r="33" spans="2:11" x14ac:dyDescent="0.25">
      <c r="B33" s="2">
        <v>26</v>
      </c>
      <c r="C33" s="34">
        <f>H13</f>
        <v>1</v>
      </c>
      <c r="D33" s="34">
        <f>D9</f>
        <v>26.99999999999249</v>
      </c>
      <c r="E33" s="34">
        <f>H9</f>
        <v>44.999999999987345</v>
      </c>
      <c r="G33" s="34">
        <f t="shared" si="3"/>
        <v>42.000000000005151</v>
      </c>
      <c r="H33" s="3" t="s">
        <v>4</v>
      </c>
      <c r="I33" s="12">
        <f>I29</f>
        <v>15</v>
      </c>
      <c r="J33" s="3" t="s">
        <v>3</v>
      </c>
      <c r="K33" s="12">
        <f>K32</f>
        <v>53</v>
      </c>
    </row>
    <row r="34" spans="2:11" x14ac:dyDescent="0.25">
      <c r="B34" s="2">
        <v>34</v>
      </c>
      <c r="C34" s="34">
        <f>F14</f>
        <v>1</v>
      </c>
      <c r="D34" s="34">
        <f>E9</f>
        <v>12.999999999994301</v>
      </c>
      <c r="E34" s="34">
        <f>F9</f>
        <v>33.999999999989441</v>
      </c>
      <c r="G34" s="34">
        <f t="shared" si="3"/>
        <v>39.00000000000486</v>
      </c>
      <c r="H34" s="3" t="s">
        <v>4</v>
      </c>
      <c r="I34" s="12">
        <f>I31</f>
        <v>11</v>
      </c>
      <c r="J34" s="3" t="s">
        <v>3</v>
      </c>
      <c r="K34" s="12">
        <f>$I$5-E5</f>
        <v>51</v>
      </c>
    </row>
    <row r="35" spans="2:11" x14ac:dyDescent="0.25">
      <c r="B35" s="2">
        <v>35</v>
      </c>
      <c r="C35" s="34">
        <f>G14</f>
        <v>0</v>
      </c>
      <c r="D35" s="34">
        <f>E9</f>
        <v>12.999999999994301</v>
      </c>
      <c r="E35" s="34">
        <f>G9</f>
        <v>0</v>
      </c>
      <c r="G35" s="34">
        <f t="shared" si="3"/>
        <v>12.999999999994301</v>
      </c>
      <c r="H35" s="3" t="s">
        <v>4</v>
      </c>
      <c r="I35" s="12">
        <f>I32</f>
        <v>13</v>
      </c>
      <c r="J35" s="3" t="s">
        <v>3</v>
      </c>
      <c r="K35" s="12">
        <f>K34</f>
        <v>51</v>
      </c>
    </row>
    <row r="36" spans="2:11" x14ac:dyDescent="0.25">
      <c r="B36" s="2">
        <v>36</v>
      </c>
      <c r="C36" s="34">
        <f>H14</f>
        <v>1</v>
      </c>
      <c r="D36" s="34">
        <f>E9</f>
        <v>12.999999999994301</v>
      </c>
      <c r="E36" s="34">
        <f>H9</f>
        <v>44.999999999987345</v>
      </c>
      <c r="G36" s="34">
        <f t="shared" si="3"/>
        <v>28.000000000006956</v>
      </c>
      <c r="H36" s="3" t="s">
        <v>4</v>
      </c>
      <c r="I36" s="12">
        <f>I33</f>
        <v>15</v>
      </c>
      <c r="J36" s="3" t="s">
        <v>3</v>
      </c>
      <c r="K36" s="12">
        <f>K35</f>
        <v>51</v>
      </c>
    </row>
    <row r="37" spans="2:11" x14ac:dyDescent="0.25">
      <c r="B37" s="2">
        <v>45</v>
      </c>
      <c r="C37" s="34">
        <f>G15</f>
        <v>0</v>
      </c>
      <c r="D37" s="34">
        <f>F9</f>
        <v>33.999999999989441</v>
      </c>
      <c r="E37" s="34">
        <f>G9</f>
        <v>0</v>
      </c>
      <c r="G37" s="34">
        <f t="shared" si="3"/>
        <v>33.999999999989441</v>
      </c>
      <c r="H37" s="3" t="s">
        <v>4</v>
      </c>
      <c r="I37" s="12">
        <f>I35</f>
        <v>13</v>
      </c>
      <c r="J37" s="3" t="s">
        <v>3</v>
      </c>
      <c r="K37" s="12">
        <f>$I$5-F5</f>
        <v>49</v>
      </c>
    </row>
    <row r="38" spans="2:11" x14ac:dyDescent="0.25">
      <c r="B38" s="2">
        <v>46</v>
      </c>
      <c r="C38" s="34">
        <f>H15</f>
        <v>1</v>
      </c>
      <c r="D38" s="34">
        <f>F9</f>
        <v>33.999999999989441</v>
      </c>
      <c r="E38" s="34">
        <f>H9</f>
        <v>44.999999999987345</v>
      </c>
      <c r="G38" s="34">
        <f t="shared" si="3"/>
        <v>49.000000000002096</v>
      </c>
      <c r="H38" s="3" t="s">
        <v>4</v>
      </c>
      <c r="I38" s="12">
        <f>I36</f>
        <v>15</v>
      </c>
      <c r="J38" s="3" t="s">
        <v>3</v>
      </c>
      <c r="K38" s="12">
        <f>K37</f>
        <v>49</v>
      </c>
    </row>
    <row r="39" spans="2:11" x14ac:dyDescent="0.25">
      <c r="B39" s="2">
        <v>56</v>
      </c>
      <c r="C39" s="34">
        <f>H16</f>
        <v>1</v>
      </c>
      <c r="D39" s="34">
        <f>G9</f>
        <v>0</v>
      </c>
      <c r="E39" s="34">
        <f>H9</f>
        <v>44.999999999987345</v>
      </c>
      <c r="G39" s="34">
        <f t="shared" si="3"/>
        <v>15.000000000012655</v>
      </c>
      <c r="H39" s="3" t="s">
        <v>4</v>
      </c>
      <c r="I39" s="11">
        <f>I38</f>
        <v>15</v>
      </c>
      <c r="J39" s="3" t="s">
        <v>3</v>
      </c>
      <c r="K39" s="11">
        <f>$I$5-G5</f>
        <v>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13"/>
  <sheetViews>
    <sheetView workbookViewId="0">
      <selection activeCell="B12" sqref="B12"/>
    </sheetView>
  </sheetViews>
  <sheetFormatPr defaultColWidth="4.7109375" defaultRowHeight="15" x14ac:dyDescent="0.25"/>
  <cols>
    <col min="1" max="1" width="6.7109375" style="2" customWidth="1"/>
    <col min="2" max="16384" width="4.7109375" style="2"/>
  </cols>
  <sheetData>
    <row r="1" spans="1:17" x14ac:dyDescent="0.25">
      <c r="A1" s="1" t="s">
        <v>65</v>
      </c>
    </row>
    <row r="3" spans="1:17" x14ac:dyDescent="0.25">
      <c r="A3" s="1" t="s">
        <v>47</v>
      </c>
      <c r="E3" s="54" t="s">
        <v>66</v>
      </c>
      <c r="F3" s="54"/>
      <c r="J3" s="1" t="s">
        <v>67</v>
      </c>
    </row>
    <row r="4" spans="1:17" x14ac:dyDescent="0.25">
      <c r="A4" s="2" t="s">
        <v>27</v>
      </c>
      <c r="C4" s="24">
        <v>1</v>
      </c>
      <c r="D4" s="24">
        <v>2</v>
      </c>
      <c r="E4" s="24">
        <v>3</v>
      </c>
      <c r="F4" s="24">
        <v>4</v>
      </c>
      <c r="G4" s="24">
        <v>5</v>
      </c>
      <c r="H4" s="24">
        <v>6</v>
      </c>
      <c r="K4" s="24">
        <v>1</v>
      </c>
      <c r="L4" s="24">
        <v>2</v>
      </c>
      <c r="M4" s="24">
        <v>3</v>
      </c>
      <c r="N4" s="24">
        <v>4</v>
      </c>
      <c r="O4" s="24">
        <v>5</v>
      </c>
      <c r="P4" s="24">
        <v>6</v>
      </c>
      <c r="Q4" s="3" t="s">
        <v>68</v>
      </c>
    </row>
    <row r="5" spans="1:17" x14ac:dyDescent="0.25">
      <c r="B5" s="24">
        <v>1</v>
      </c>
      <c r="C5" s="55">
        <v>999</v>
      </c>
      <c r="D5" s="56">
        <v>16</v>
      </c>
      <c r="E5" s="56">
        <v>63</v>
      </c>
      <c r="F5" s="56">
        <v>21</v>
      </c>
      <c r="G5" s="56">
        <v>20</v>
      </c>
      <c r="H5" s="57">
        <v>66</v>
      </c>
      <c r="J5" s="24">
        <v>1</v>
      </c>
      <c r="K5" s="25">
        <v>0</v>
      </c>
      <c r="L5" s="26">
        <v>1</v>
      </c>
      <c r="M5" s="26">
        <v>0</v>
      </c>
      <c r="N5" s="26">
        <v>0</v>
      </c>
      <c r="O5" s="26">
        <v>0</v>
      </c>
      <c r="P5" s="27">
        <v>0</v>
      </c>
      <c r="Q5" s="3">
        <f t="shared" ref="Q5:Q10" si="0">SUM(K5:P5)</f>
        <v>1</v>
      </c>
    </row>
    <row r="6" spans="1:17" x14ac:dyDescent="0.25">
      <c r="B6" s="24">
        <v>2</v>
      </c>
      <c r="C6" s="58">
        <v>57</v>
      </c>
      <c r="D6" s="19">
        <v>999</v>
      </c>
      <c r="E6" s="19">
        <v>40</v>
      </c>
      <c r="F6" s="19">
        <v>46</v>
      </c>
      <c r="G6" s="19">
        <v>69</v>
      </c>
      <c r="H6" s="59">
        <v>42</v>
      </c>
      <c r="J6" s="24">
        <v>2</v>
      </c>
      <c r="K6" s="60">
        <v>0</v>
      </c>
      <c r="L6" s="61">
        <v>0</v>
      </c>
      <c r="M6" s="61">
        <v>1</v>
      </c>
      <c r="N6" s="61">
        <v>0</v>
      </c>
      <c r="O6" s="61">
        <v>0</v>
      </c>
      <c r="P6" s="62">
        <v>0</v>
      </c>
      <c r="Q6" s="3">
        <f t="shared" si="0"/>
        <v>1</v>
      </c>
    </row>
    <row r="7" spans="1:17" x14ac:dyDescent="0.25">
      <c r="A7" s="63" t="s">
        <v>69</v>
      </c>
      <c r="B7" s="24">
        <v>3</v>
      </c>
      <c r="C7" s="58">
        <v>23</v>
      </c>
      <c r="D7" s="19">
        <v>11</v>
      </c>
      <c r="E7" s="19">
        <v>999</v>
      </c>
      <c r="F7" s="19">
        <v>55</v>
      </c>
      <c r="G7" s="19">
        <v>53</v>
      </c>
      <c r="H7" s="59">
        <v>47</v>
      </c>
      <c r="J7" s="24">
        <v>3</v>
      </c>
      <c r="K7" s="60">
        <v>0</v>
      </c>
      <c r="L7" s="61">
        <v>0</v>
      </c>
      <c r="M7" s="61">
        <v>0</v>
      </c>
      <c r="N7" s="61">
        <v>1</v>
      </c>
      <c r="O7" s="61">
        <v>0</v>
      </c>
      <c r="P7" s="62">
        <v>0</v>
      </c>
      <c r="Q7" s="3">
        <f t="shared" si="0"/>
        <v>1</v>
      </c>
    </row>
    <row r="8" spans="1:17" x14ac:dyDescent="0.25">
      <c r="A8" s="63"/>
      <c r="B8" s="24">
        <v>4</v>
      </c>
      <c r="C8" s="58">
        <v>71</v>
      </c>
      <c r="D8" s="19">
        <v>53</v>
      </c>
      <c r="E8" s="19">
        <v>58</v>
      </c>
      <c r="F8" s="19">
        <v>999</v>
      </c>
      <c r="G8" s="19">
        <v>47</v>
      </c>
      <c r="H8" s="59">
        <v>5</v>
      </c>
      <c r="J8" s="24">
        <v>4</v>
      </c>
      <c r="K8" s="60">
        <v>0</v>
      </c>
      <c r="L8" s="61">
        <v>0</v>
      </c>
      <c r="M8" s="61">
        <v>0</v>
      </c>
      <c r="N8" s="61">
        <v>0</v>
      </c>
      <c r="O8" s="61">
        <v>1</v>
      </c>
      <c r="P8" s="62">
        <v>0</v>
      </c>
      <c r="Q8" s="3">
        <f t="shared" si="0"/>
        <v>1</v>
      </c>
    </row>
    <row r="9" spans="1:17" x14ac:dyDescent="0.25">
      <c r="B9" s="24">
        <v>5</v>
      </c>
      <c r="C9" s="58">
        <v>27</v>
      </c>
      <c r="D9" s="19">
        <v>79</v>
      </c>
      <c r="E9" s="19">
        <v>53</v>
      </c>
      <c r="F9" s="19">
        <v>35</v>
      </c>
      <c r="G9" s="19">
        <v>999</v>
      </c>
      <c r="H9" s="59">
        <v>30</v>
      </c>
      <c r="J9" s="24">
        <v>5</v>
      </c>
      <c r="K9" s="60">
        <v>0</v>
      </c>
      <c r="L9" s="61">
        <v>0</v>
      </c>
      <c r="M9" s="61">
        <v>0</v>
      </c>
      <c r="N9" s="61">
        <v>0</v>
      </c>
      <c r="O9" s="61">
        <v>0</v>
      </c>
      <c r="P9" s="62">
        <v>1</v>
      </c>
      <c r="Q9" s="3">
        <f t="shared" si="0"/>
        <v>1</v>
      </c>
    </row>
    <row r="10" spans="1:17" x14ac:dyDescent="0.25">
      <c r="B10" s="24">
        <v>6</v>
      </c>
      <c r="C10" s="64">
        <v>57</v>
      </c>
      <c r="D10" s="65">
        <v>47</v>
      </c>
      <c r="E10" s="65">
        <v>51</v>
      </c>
      <c r="F10" s="65">
        <v>17</v>
      </c>
      <c r="G10" s="65">
        <v>24</v>
      </c>
      <c r="H10" s="66">
        <v>999</v>
      </c>
      <c r="J10" s="24">
        <v>6</v>
      </c>
      <c r="K10" s="28">
        <v>1</v>
      </c>
      <c r="L10" s="29">
        <v>0</v>
      </c>
      <c r="M10" s="29">
        <v>0</v>
      </c>
      <c r="N10" s="29">
        <v>0</v>
      </c>
      <c r="O10" s="29">
        <v>0</v>
      </c>
      <c r="P10" s="30">
        <v>0</v>
      </c>
      <c r="Q10" s="3">
        <f t="shared" si="0"/>
        <v>1</v>
      </c>
    </row>
    <row r="11" spans="1:17" x14ac:dyDescent="0.25">
      <c r="A11" s="1" t="s">
        <v>28</v>
      </c>
      <c r="J11" s="3" t="s">
        <v>68</v>
      </c>
      <c r="K11" s="3">
        <f t="shared" ref="K11:P11" si="1">SUM(K5:K10)</f>
        <v>1</v>
      </c>
      <c r="L11" s="3">
        <f t="shared" si="1"/>
        <v>1</v>
      </c>
      <c r="M11" s="3">
        <f t="shared" si="1"/>
        <v>1</v>
      </c>
      <c r="N11" s="3">
        <f t="shared" si="1"/>
        <v>1</v>
      </c>
      <c r="O11" s="3">
        <f t="shared" si="1"/>
        <v>1</v>
      </c>
      <c r="P11" s="3">
        <f t="shared" si="1"/>
        <v>1</v>
      </c>
      <c r="Q11" s="3"/>
    </row>
    <row r="12" spans="1:17" x14ac:dyDescent="0.25">
      <c r="B12" s="9">
        <f>SUMPRODUCT(C5:H10,K5:P10)</f>
        <v>245</v>
      </c>
    </row>
    <row r="13" spans="1:17" x14ac:dyDescent="0.25">
      <c r="A13" s="1" t="s">
        <v>27</v>
      </c>
      <c r="N13" s="35" t="s">
        <v>27</v>
      </c>
      <c r="O13" s="35" t="s">
        <v>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Q15"/>
  <sheetViews>
    <sheetView topLeftCell="A2" workbookViewId="0">
      <selection activeCell="B12" sqref="B12"/>
    </sheetView>
  </sheetViews>
  <sheetFormatPr defaultColWidth="4.7109375" defaultRowHeight="15" x14ac:dyDescent="0.25"/>
  <cols>
    <col min="1" max="1" width="6.7109375" style="2" customWidth="1"/>
    <col min="2" max="16384" width="4.7109375" style="2"/>
  </cols>
  <sheetData>
    <row r="1" spans="1:17" x14ac:dyDescent="0.25">
      <c r="A1" s="1" t="s">
        <v>65</v>
      </c>
    </row>
    <row r="3" spans="1:17" x14ac:dyDescent="0.25">
      <c r="A3" s="1" t="s">
        <v>47</v>
      </c>
      <c r="E3" s="54" t="s">
        <v>66</v>
      </c>
      <c r="F3" s="54"/>
      <c r="J3" s="1" t="s">
        <v>67</v>
      </c>
    </row>
    <row r="4" spans="1:17" x14ac:dyDescent="0.25">
      <c r="A4" s="2" t="s">
        <v>27</v>
      </c>
      <c r="C4" s="24">
        <v>1</v>
      </c>
      <c r="D4" s="24">
        <v>2</v>
      </c>
      <c r="E4" s="24">
        <v>3</v>
      </c>
      <c r="F4" s="24">
        <v>4</v>
      </c>
      <c r="G4" s="24">
        <v>5</v>
      </c>
      <c r="H4" s="24">
        <v>6</v>
      </c>
      <c r="K4" s="24">
        <v>1</v>
      </c>
      <c r="L4" s="24">
        <v>2</v>
      </c>
      <c r="M4" s="24">
        <v>3</v>
      </c>
      <c r="N4" s="24">
        <v>4</v>
      </c>
      <c r="O4" s="24">
        <v>5</v>
      </c>
      <c r="P4" s="24">
        <v>6</v>
      </c>
    </row>
    <row r="5" spans="1:17" x14ac:dyDescent="0.25">
      <c r="B5" s="24">
        <v>1</v>
      </c>
      <c r="C5" s="55">
        <v>999</v>
      </c>
      <c r="D5" s="56">
        <v>16</v>
      </c>
      <c r="E5" s="56">
        <v>63</v>
      </c>
      <c r="F5" s="56">
        <v>21</v>
      </c>
      <c r="G5" s="56">
        <v>20</v>
      </c>
      <c r="H5" s="57">
        <v>66</v>
      </c>
      <c r="J5" s="24">
        <v>1</v>
      </c>
      <c r="K5" s="25">
        <v>0</v>
      </c>
      <c r="L5" s="26">
        <v>0</v>
      </c>
      <c r="M5" s="26">
        <v>0</v>
      </c>
      <c r="N5" s="26">
        <v>0</v>
      </c>
      <c r="O5" s="26">
        <v>1</v>
      </c>
      <c r="P5" s="27">
        <v>0</v>
      </c>
      <c r="Q5" s="2">
        <f t="shared" ref="Q5:Q10" si="0">SUM(K5:P5)</f>
        <v>1</v>
      </c>
    </row>
    <row r="6" spans="1:17" x14ac:dyDescent="0.25">
      <c r="B6" s="24">
        <v>2</v>
      </c>
      <c r="C6" s="58">
        <v>57</v>
      </c>
      <c r="D6" s="19">
        <v>999</v>
      </c>
      <c r="E6" s="19">
        <v>40</v>
      </c>
      <c r="F6" s="19">
        <v>46</v>
      </c>
      <c r="G6" s="19">
        <v>69</v>
      </c>
      <c r="H6" s="59">
        <v>42</v>
      </c>
      <c r="J6" s="24">
        <v>2</v>
      </c>
      <c r="K6" s="60">
        <v>0</v>
      </c>
      <c r="L6" s="61">
        <v>0</v>
      </c>
      <c r="M6" s="61">
        <v>1</v>
      </c>
      <c r="N6" s="61">
        <v>0</v>
      </c>
      <c r="O6" s="61">
        <v>0</v>
      </c>
      <c r="P6" s="62">
        <v>0</v>
      </c>
      <c r="Q6" s="2">
        <f t="shared" si="0"/>
        <v>1</v>
      </c>
    </row>
    <row r="7" spans="1:17" x14ac:dyDescent="0.25">
      <c r="A7" s="63" t="s">
        <v>69</v>
      </c>
      <c r="B7" s="24">
        <v>3</v>
      </c>
      <c r="C7" s="58">
        <v>23</v>
      </c>
      <c r="D7" s="19">
        <v>11</v>
      </c>
      <c r="E7" s="19">
        <v>999</v>
      </c>
      <c r="F7" s="19">
        <v>55</v>
      </c>
      <c r="G7" s="19">
        <v>53</v>
      </c>
      <c r="H7" s="59">
        <v>47</v>
      </c>
      <c r="J7" s="24">
        <v>3</v>
      </c>
      <c r="K7" s="60">
        <v>0</v>
      </c>
      <c r="L7" s="61">
        <v>1</v>
      </c>
      <c r="M7" s="61">
        <v>0</v>
      </c>
      <c r="N7" s="61">
        <v>0</v>
      </c>
      <c r="O7" s="61">
        <v>0</v>
      </c>
      <c r="P7" s="62">
        <v>0</v>
      </c>
      <c r="Q7" s="2">
        <f t="shared" si="0"/>
        <v>1</v>
      </c>
    </row>
    <row r="8" spans="1:17" x14ac:dyDescent="0.25">
      <c r="A8" s="63"/>
      <c r="B8" s="24">
        <v>4</v>
      </c>
      <c r="C8" s="58">
        <v>71</v>
      </c>
      <c r="D8" s="19">
        <v>53</v>
      </c>
      <c r="E8" s="19">
        <v>58</v>
      </c>
      <c r="F8" s="19">
        <v>999</v>
      </c>
      <c r="G8" s="19">
        <v>47</v>
      </c>
      <c r="H8" s="59">
        <v>5</v>
      </c>
      <c r="J8" s="24">
        <v>4</v>
      </c>
      <c r="K8" s="60">
        <v>0</v>
      </c>
      <c r="L8" s="61">
        <v>0</v>
      </c>
      <c r="M8" s="61">
        <v>0</v>
      </c>
      <c r="N8" s="61">
        <v>0</v>
      </c>
      <c r="O8" s="61">
        <v>0</v>
      </c>
      <c r="P8" s="62">
        <v>1</v>
      </c>
      <c r="Q8" s="2">
        <f t="shared" si="0"/>
        <v>1</v>
      </c>
    </row>
    <row r="9" spans="1:17" x14ac:dyDescent="0.25">
      <c r="B9" s="24">
        <v>5</v>
      </c>
      <c r="C9" s="58">
        <v>27</v>
      </c>
      <c r="D9" s="19">
        <v>79</v>
      </c>
      <c r="E9" s="19">
        <v>53</v>
      </c>
      <c r="F9" s="19">
        <v>35</v>
      </c>
      <c r="G9" s="19">
        <v>999</v>
      </c>
      <c r="H9" s="59">
        <v>30</v>
      </c>
      <c r="J9" s="24">
        <v>5</v>
      </c>
      <c r="K9" s="60">
        <v>1</v>
      </c>
      <c r="L9" s="61">
        <v>0</v>
      </c>
      <c r="M9" s="61">
        <v>0</v>
      </c>
      <c r="N9" s="61">
        <v>0</v>
      </c>
      <c r="O9" s="61">
        <v>0</v>
      </c>
      <c r="P9" s="62">
        <v>0</v>
      </c>
      <c r="Q9" s="2">
        <f t="shared" si="0"/>
        <v>1</v>
      </c>
    </row>
    <row r="10" spans="1:17" x14ac:dyDescent="0.25">
      <c r="B10" s="24">
        <v>6</v>
      </c>
      <c r="C10" s="64">
        <v>57</v>
      </c>
      <c r="D10" s="65">
        <v>47</v>
      </c>
      <c r="E10" s="65">
        <v>51</v>
      </c>
      <c r="F10" s="65">
        <v>17</v>
      </c>
      <c r="G10" s="65">
        <v>24</v>
      </c>
      <c r="H10" s="66">
        <v>999</v>
      </c>
      <c r="J10" s="24">
        <v>6</v>
      </c>
      <c r="K10" s="28">
        <v>0</v>
      </c>
      <c r="L10" s="29">
        <v>0</v>
      </c>
      <c r="M10" s="29">
        <v>0</v>
      </c>
      <c r="N10" s="29">
        <v>1</v>
      </c>
      <c r="O10" s="29">
        <v>0</v>
      </c>
      <c r="P10" s="30">
        <v>0</v>
      </c>
      <c r="Q10" s="2">
        <f t="shared" si="0"/>
        <v>1</v>
      </c>
    </row>
    <row r="11" spans="1:17" x14ac:dyDescent="0.25">
      <c r="A11" s="1" t="s">
        <v>28</v>
      </c>
      <c r="K11" s="2">
        <f t="shared" ref="K11:P11" si="1">SUM(K5:K10)</f>
        <v>1</v>
      </c>
      <c r="L11" s="2">
        <f t="shared" si="1"/>
        <v>1</v>
      </c>
      <c r="M11" s="2">
        <f t="shared" si="1"/>
        <v>1</v>
      </c>
      <c r="N11" s="2">
        <f t="shared" si="1"/>
        <v>1</v>
      </c>
      <c r="O11" s="2">
        <f t="shared" si="1"/>
        <v>1</v>
      </c>
      <c r="P11" s="2">
        <f t="shared" si="1"/>
        <v>1</v>
      </c>
    </row>
    <row r="12" spans="1:17" x14ac:dyDescent="0.25">
      <c r="B12" s="9">
        <f>SUMPRODUCT(C5:H10,K5:P10)</f>
        <v>120</v>
      </c>
    </row>
    <row r="13" spans="1:17" x14ac:dyDescent="0.25">
      <c r="A13" s="1" t="s">
        <v>2</v>
      </c>
      <c r="J13" s="4" t="s">
        <v>70</v>
      </c>
      <c r="K13" s="35">
        <v>1</v>
      </c>
      <c r="L13" s="35">
        <v>5</v>
      </c>
      <c r="M13" s="35">
        <v>1</v>
      </c>
      <c r="N13" s="35"/>
      <c r="O13" s="35"/>
    </row>
    <row r="14" spans="1:17" x14ac:dyDescent="0.25">
      <c r="K14" s="35">
        <v>2</v>
      </c>
      <c r="L14" s="35">
        <v>3</v>
      </c>
      <c r="M14" s="35">
        <v>2</v>
      </c>
    </row>
    <row r="15" spans="1:17" x14ac:dyDescent="0.25">
      <c r="C15" s="3"/>
      <c r="F15" s="3"/>
      <c r="K15" s="2">
        <v>4</v>
      </c>
      <c r="L15" s="2">
        <v>6</v>
      </c>
      <c r="M15" s="2">
        <v>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15"/>
  <sheetViews>
    <sheetView workbookViewId="0">
      <selection activeCell="B12" sqref="B12"/>
    </sheetView>
  </sheetViews>
  <sheetFormatPr defaultColWidth="4.7109375" defaultRowHeight="15" x14ac:dyDescent="0.25"/>
  <cols>
    <col min="1" max="1" width="6.7109375" style="2" customWidth="1"/>
    <col min="2" max="16384" width="4.7109375" style="2"/>
  </cols>
  <sheetData>
    <row r="1" spans="1:17" x14ac:dyDescent="0.25">
      <c r="A1" s="1" t="s">
        <v>65</v>
      </c>
    </row>
    <row r="3" spans="1:17" x14ac:dyDescent="0.25">
      <c r="A3" s="1" t="s">
        <v>47</v>
      </c>
      <c r="E3" s="54" t="s">
        <v>66</v>
      </c>
      <c r="F3" s="54"/>
      <c r="J3" s="1" t="s">
        <v>67</v>
      </c>
    </row>
    <row r="4" spans="1:17" x14ac:dyDescent="0.25">
      <c r="A4" s="2" t="s">
        <v>27</v>
      </c>
      <c r="C4" s="24">
        <v>1</v>
      </c>
      <c r="D4" s="24">
        <v>2</v>
      </c>
      <c r="E4" s="24">
        <v>3</v>
      </c>
      <c r="F4" s="24">
        <v>4</v>
      </c>
      <c r="G4" s="24">
        <v>5</v>
      </c>
      <c r="H4" s="24">
        <v>6</v>
      </c>
      <c r="K4" s="24">
        <v>1</v>
      </c>
      <c r="L4" s="24">
        <v>2</v>
      </c>
      <c r="M4" s="24">
        <v>3</v>
      </c>
      <c r="N4" s="24">
        <v>4</v>
      </c>
      <c r="O4" s="24">
        <v>5</v>
      </c>
      <c r="P4" s="24">
        <v>6</v>
      </c>
    </row>
    <row r="5" spans="1:17" x14ac:dyDescent="0.25">
      <c r="B5" s="24">
        <v>1</v>
      </c>
      <c r="C5" s="55">
        <v>999</v>
      </c>
      <c r="D5" s="56">
        <v>16</v>
      </c>
      <c r="E5" s="56">
        <v>63</v>
      </c>
      <c r="F5" s="56">
        <v>21</v>
      </c>
      <c r="G5" s="56">
        <v>20</v>
      </c>
      <c r="H5" s="57">
        <v>66</v>
      </c>
      <c r="J5" s="24">
        <v>1</v>
      </c>
      <c r="K5" s="25">
        <v>0</v>
      </c>
      <c r="L5" s="26">
        <v>0</v>
      </c>
      <c r="M5" s="26">
        <v>0</v>
      </c>
      <c r="N5" s="26">
        <v>1</v>
      </c>
      <c r="O5" s="26">
        <v>0</v>
      </c>
      <c r="P5" s="27">
        <v>0</v>
      </c>
      <c r="Q5" s="2">
        <f t="shared" ref="Q5:Q10" si="0">SUM(K5:P5)</f>
        <v>1</v>
      </c>
    </row>
    <row r="6" spans="1:17" x14ac:dyDescent="0.25">
      <c r="B6" s="24">
        <v>2</v>
      </c>
      <c r="C6" s="58">
        <v>57</v>
      </c>
      <c r="D6" s="19">
        <v>999</v>
      </c>
      <c r="E6" s="19">
        <v>40</v>
      </c>
      <c r="F6" s="19">
        <v>46</v>
      </c>
      <c r="G6" s="19">
        <v>69</v>
      </c>
      <c r="H6" s="59">
        <v>42</v>
      </c>
      <c r="J6" s="24">
        <v>2</v>
      </c>
      <c r="K6" s="60">
        <v>0</v>
      </c>
      <c r="L6" s="61">
        <v>0</v>
      </c>
      <c r="M6" s="61">
        <v>1</v>
      </c>
      <c r="N6" s="61">
        <v>0</v>
      </c>
      <c r="O6" s="61">
        <v>0</v>
      </c>
      <c r="P6" s="62">
        <v>0</v>
      </c>
      <c r="Q6" s="2">
        <f t="shared" si="0"/>
        <v>1</v>
      </c>
    </row>
    <row r="7" spans="1:17" x14ac:dyDescent="0.25">
      <c r="A7" s="63" t="s">
        <v>69</v>
      </c>
      <c r="B7" s="24">
        <v>3</v>
      </c>
      <c r="C7" s="58">
        <v>23</v>
      </c>
      <c r="D7" s="19">
        <v>11</v>
      </c>
      <c r="E7" s="19">
        <v>999</v>
      </c>
      <c r="F7" s="19">
        <v>55</v>
      </c>
      <c r="G7" s="19">
        <v>53</v>
      </c>
      <c r="H7" s="59">
        <v>47</v>
      </c>
      <c r="J7" s="24">
        <v>3</v>
      </c>
      <c r="K7" s="60">
        <v>0</v>
      </c>
      <c r="L7" s="61">
        <v>1</v>
      </c>
      <c r="M7" s="61">
        <v>0</v>
      </c>
      <c r="N7" s="61">
        <v>0</v>
      </c>
      <c r="O7" s="61">
        <v>0</v>
      </c>
      <c r="P7" s="62">
        <v>0</v>
      </c>
      <c r="Q7" s="2">
        <f t="shared" si="0"/>
        <v>1</v>
      </c>
    </row>
    <row r="8" spans="1:17" x14ac:dyDescent="0.25">
      <c r="A8" s="63"/>
      <c r="B8" s="24">
        <v>4</v>
      </c>
      <c r="C8" s="58">
        <v>71</v>
      </c>
      <c r="D8" s="19">
        <v>53</v>
      </c>
      <c r="E8" s="19">
        <v>58</v>
      </c>
      <c r="F8" s="19">
        <v>999</v>
      </c>
      <c r="G8" s="19">
        <v>47</v>
      </c>
      <c r="H8" s="59">
        <v>5</v>
      </c>
      <c r="J8" s="24">
        <v>4</v>
      </c>
      <c r="K8" s="60">
        <v>0</v>
      </c>
      <c r="L8" s="61">
        <v>0</v>
      </c>
      <c r="M8" s="61">
        <v>0</v>
      </c>
      <c r="N8" s="61">
        <v>0</v>
      </c>
      <c r="O8" s="61">
        <v>0</v>
      </c>
      <c r="P8" s="62">
        <v>1</v>
      </c>
      <c r="Q8" s="2">
        <f t="shared" si="0"/>
        <v>1</v>
      </c>
    </row>
    <row r="9" spans="1:17" x14ac:dyDescent="0.25">
      <c r="B9" s="24">
        <v>5</v>
      </c>
      <c r="C9" s="58">
        <v>27</v>
      </c>
      <c r="D9" s="19">
        <v>79</v>
      </c>
      <c r="E9" s="19">
        <v>53</v>
      </c>
      <c r="F9" s="19">
        <v>35</v>
      </c>
      <c r="G9" s="19">
        <v>999</v>
      </c>
      <c r="H9" s="59">
        <v>30</v>
      </c>
      <c r="J9" s="24">
        <v>5</v>
      </c>
      <c r="K9" s="60">
        <v>1</v>
      </c>
      <c r="L9" s="61">
        <v>0</v>
      </c>
      <c r="M9" s="61">
        <v>0</v>
      </c>
      <c r="N9" s="61">
        <v>0</v>
      </c>
      <c r="O9" s="61">
        <v>0</v>
      </c>
      <c r="P9" s="62">
        <v>0</v>
      </c>
      <c r="Q9" s="2">
        <f t="shared" si="0"/>
        <v>1</v>
      </c>
    </row>
    <row r="10" spans="1:17" x14ac:dyDescent="0.25">
      <c r="B10" s="24">
        <v>6</v>
      </c>
      <c r="C10" s="64">
        <v>57</v>
      </c>
      <c r="D10" s="65">
        <v>47</v>
      </c>
      <c r="E10" s="65">
        <v>51</v>
      </c>
      <c r="F10" s="65">
        <v>17</v>
      </c>
      <c r="G10" s="65">
        <v>24</v>
      </c>
      <c r="H10" s="66">
        <v>999</v>
      </c>
      <c r="J10" s="24">
        <v>6</v>
      </c>
      <c r="K10" s="28">
        <v>0</v>
      </c>
      <c r="L10" s="29">
        <v>0</v>
      </c>
      <c r="M10" s="29">
        <v>0</v>
      </c>
      <c r="N10" s="29">
        <v>0</v>
      </c>
      <c r="O10" s="29">
        <v>1</v>
      </c>
      <c r="P10" s="30">
        <v>0</v>
      </c>
      <c r="Q10" s="2">
        <f t="shared" si="0"/>
        <v>1</v>
      </c>
    </row>
    <row r="11" spans="1:17" x14ac:dyDescent="0.25">
      <c r="A11" s="1" t="s">
        <v>28</v>
      </c>
      <c r="K11" s="2">
        <f t="shared" ref="K11:P11" si="1">SUM(K5:K10)</f>
        <v>1</v>
      </c>
      <c r="L11" s="2">
        <f t="shared" si="1"/>
        <v>1</v>
      </c>
      <c r="M11" s="2">
        <f t="shared" si="1"/>
        <v>1</v>
      </c>
      <c r="N11" s="2">
        <f t="shared" si="1"/>
        <v>1</v>
      </c>
      <c r="O11" s="2">
        <f t="shared" si="1"/>
        <v>1</v>
      </c>
      <c r="P11" s="2">
        <f t="shared" si="1"/>
        <v>1</v>
      </c>
    </row>
    <row r="12" spans="1:17" x14ac:dyDescent="0.25">
      <c r="B12" s="9">
        <f>SUMPRODUCT(C5:H10,K5:P10)</f>
        <v>128</v>
      </c>
    </row>
    <row r="13" spans="1:17" x14ac:dyDescent="0.25">
      <c r="A13" s="1" t="s">
        <v>2</v>
      </c>
      <c r="J13" s="4" t="s">
        <v>70</v>
      </c>
      <c r="K13" s="35">
        <v>1</v>
      </c>
      <c r="L13" s="35">
        <v>4</v>
      </c>
      <c r="M13" s="35">
        <v>6</v>
      </c>
      <c r="N13" s="35">
        <v>5</v>
      </c>
      <c r="O13" s="35">
        <v>1</v>
      </c>
    </row>
    <row r="14" spans="1:17" x14ac:dyDescent="0.25">
      <c r="C14" s="2" t="s">
        <v>71</v>
      </c>
      <c r="E14" s="2" t="s">
        <v>72</v>
      </c>
      <c r="G14" s="2" t="s">
        <v>73</v>
      </c>
      <c r="K14" s="35">
        <v>2</v>
      </c>
      <c r="L14" s="35">
        <v>3</v>
      </c>
      <c r="M14" s="35">
        <v>2</v>
      </c>
    </row>
    <row r="15" spans="1:17" x14ac:dyDescent="0.25">
      <c r="C15" s="3" t="s">
        <v>74</v>
      </c>
      <c r="E15" s="2">
        <f>P8+N10</f>
        <v>1</v>
      </c>
      <c r="F15" s="3" t="s">
        <v>3</v>
      </c>
      <c r="G15" s="23">
        <v>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16"/>
  <sheetViews>
    <sheetView workbookViewId="0">
      <selection activeCell="B12" sqref="B12"/>
    </sheetView>
  </sheetViews>
  <sheetFormatPr defaultColWidth="4.7109375" defaultRowHeight="15" x14ac:dyDescent="0.25"/>
  <cols>
    <col min="1" max="1" width="6.7109375" style="2" customWidth="1"/>
    <col min="2" max="16384" width="4.7109375" style="2"/>
  </cols>
  <sheetData>
    <row r="1" spans="1:17" x14ac:dyDescent="0.25">
      <c r="A1" s="1" t="s">
        <v>65</v>
      </c>
    </row>
    <row r="3" spans="1:17" x14ac:dyDescent="0.25">
      <c r="A3" s="1" t="s">
        <v>47</v>
      </c>
      <c r="E3" s="54" t="s">
        <v>66</v>
      </c>
      <c r="F3" s="54"/>
      <c r="J3" s="1" t="s">
        <v>67</v>
      </c>
    </row>
    <row r="4" spans="1:17" x14ac:dyDescent="0.25">
      <c r="A4" s="2" t="s">
        <v>27</v>
      </c>
      <c r="C4" s="24">
        <v>1</v>
      </c>
      <c r="D4" s="24">
        <v>2</v>
      </c>
      <c r="E4" s="24">
        <v>3</v>
      </c>
      <c r="F4" s="24">
        <v>4</v>
      </c>
      <c r="G4" s="24">
        <v>5</v>
      </c>
      <c r="H4" s="24">
        <v>6</v>
      </c>
      <c r="K4" s="24">
        <v>1</v>
      </c>
      <c r="L4" s="24">
        <v>2</v>
      </c>
      <c r="M4" s="24">
        <v>3</v>
      </c>
      <c r="N4" s="24">
        <v>4</v>
      </c>
      <c r="O4" s="24">
        <v>5</v>
      </c>
      <c r="P4" s="24">
        <v>6</v>
      </c>
    </row>
    <row r="5" spans="1:17" x14ac:dyDescent="0.25">
      <c r="B5" s="24">
        <v>1</v>
      </c>
      <c r="C5" s="55">
        <v>999</v>
      </c>
      <c r="D5" s="56">
        <v>16</v>
      </c>
      <c r="E5" s="56">
        <v>63</v>
      </c>
      <c r="F5" s="56">
        <v>21</v>
      </c>
      <c r="G5" s="56">
        <v>20</v>
      </c>
      <c r="H5" s="57">
        <v>66</v>
      </c>
      <c r="J5" s="24">
        <v>1</v>
      </c>
      <c r="K5" s="25">
        <v>0</v>
      </c>
      <c r="L5" s="26">
        <v>1</v>
      </c>
      <c r="M5" s="26">
        <v>0</v>
      </c>
      <c r="N5" s="26">
        <v>0</v>
      </c>
      <c r="O5" s="26">
        <v>0</v>
      </c>
      <c r="P5" s="27">
        <v>0</v>
      </c>
      <c r="Q5" s="2">
        <f t="shared" ref="Q5:Q10" si="0">SUM(K5:P5)</f>
        <v>1</v>
      </c>
    </row>
    <row r="6" spans="1:17" x14ac:dyDescent="0.25">
      <c r="B6" s="24">
        <v>2</v>
      </c>
      <c r="C6" s="58">
        <v>57</v>
      </c>
      <c r="D6" s="19">
        <v>999</v>
      </c>
      <c r="E6" s="19">
        <v>40</v>
      </c>
      <c r="F6" s="19">
        <v>46</v>
      </c>
      <c r="G6" s="19">
        <v>69</v>
      </c>
      <c r="H6" s="59">
        <v>42</v>
      </c>
      <c r="J6" s="24">
        <v>2</v>
      </c>
      <c r="K6" s="60">
        <v>0</v>
      </c>
      <c r="L6" s="61">
        <v>0</v>
      </c>
      <c r="M6" s="61">
        <v>1</v>
      </c>
      <c r="N6" s="61">
        <v>0</v>
      </c>
      <c r="O6" s="61">
        <v>0</v>
      </c>
      <c r="P6" s="62">
        <v>0</v>
      </c>
      <c r="Q6" s="2">
        <f t="shared" si="0"/>
        <v>1</v>
      </c>
    </row>
    <row r="7" spans="1:17" x14ac:dyDescent="0.25">
      <c r="A7" s="63" t="s">
        <v>69</v>
      </c>
      <c r="B7" s="24">
        <v>3</v>
      </c>
      <c r="C7" s="58">
        <v>23</v>
      </c>
      <c r="D7" s="19">
        <v>11</v>
      </c>
      <c r="E7" s="19">
        <v>999</v>
      </c>
      <c r="F7" s="19">
        <v>55</v>
      </c>
      <c r="G7" s="19">
        <v>53</v>
      </c>
      <c r="H7" s="59">
        <v>47</v>
      </c>
      <c r="J7" s="24">
        <v>3</v>
      </c>
      <c r="K7" s="60">
        <v>1</v>
      </c>
      <c r="L7" s="61">
        <v>0</v>
      </c>
      <c r="M7" s="61">
        <v>0</v>
      </c>
      <c r="N7" s="61">
        <v>0</v>
      </c>
      <c r="O7" s="61">
        <v>0</v>
      </c>
      <c r="P7" s="62">
        <v>0</v>
      </c>
      <c r="Q7" s="2">
        <f t="shared" si="0"/>
        <v>1</v>
      </c>
    </row>
    <row r="8" spans="1:17" x14ac:dyDescent="0.25">
      <c r="A8" s="63"/>
      <c r="B8" s="24">
        <v>4</v>
      </c>
      <c r="C8" s="58">
        <v>71</v>
      </c>
      <c r="D8" s="19">
        <v>53</v>
      </c>
      <c r="E8" s="19">
        <v>58</v>
      </c>
      <c r="F8" s="19">
        <v>999</v>
      </c>
      <c r="G8" s="19">
        <v>47</v>
      </c>
      <c r="H8" s="59">
        <v>5</v>
      </c>
      <c r="J8" s="24">
        <v>4</v>
      </c>
      <c r="K8" s="60">
        <v>0</v>
      </c>
      <c r="L8" s="61">
        <v>0</v>
      </c>
      <c r="M8" s="61">
        <v>0</v>
      </c>
      <c r="N8" s="61">
        <v>0</v>
      </c>
      <c r="O8" s="61">
        <v>0</v>
      </c>
      <c r="P8" s="62">
        <v>1</v>
      </c>
      <c r="Q8" s="2">
        <f t="shared" si="0"/>
        <v>1</v>
      </c>
    </row>
    <row r="9" spans="1:17" x14ac:dyDescent="0.25">
      <c r="B9" s="24">
        <v>5</v>
      </c>
      <c r="C9" s="58">
        <v>27</v>
      </c>
      <c r="D9" s="19">
        <v>79</v>
      </c>
      <c r="E9" s="19">
        <v>53</v>
      </c>
      <c r="F9" s="19">
        <v>35</v>
      </c>
      <c r="G9" s="19">
        <v>999</v>
      </c>
      <c r="H9" s="59">
        <v>30</v>
      </c>
      <c r="J9" s="24">
        <v>5</v>
      </c>
      <c r="K9" s="60">
        <v>0</v>
      </c>
      <c r="L9" s="61">
        <v>0</v>
      </c>
      <c r="M9" s="61">
        <v>0</v>
      </c>
      <c r="N9" s="61">
        <v>1</v>
      </c>
      <c r="O9" s="61">
        <v>0</v>
      </c>
      <c r="P9" s="62">
        <v>0</v>
      </c>
      <c r="Q9" s="2">
        <f t="shared" si="0"/>
        <v>1</v>
      </c>
    </row>
    <row r="10" spans="1:17" x14ac:dyDescent="0.25">
      <c r="B10" s="24">
        <v>6</v>
      </c>
      <c r="C10" s="64">
        <v>57</v>
      </c>
      <c r="D10" s="65">
        <v>47</v>
      </c>
      <c r="E10" s="65">
        <v>51</v>
      </c>
      <c r="F10" s="65">
        <v>17</v>
      </c>
      <c r="G10" s="65">
        <v>24</v>
      </c>
      <c r="H10" s="66">
        <v>999</v>
      </c>
      <c r="J10" s="24">
        <v>6</v>
      </c>
      <c r="K10" s="28">
        <v>0</v>
      </c>
      <c r="L10" s="29">
        <v>0</v>
      </c>
      <c r="M10" s="29">
        <v>0</v>
      </c>
      <c r="N10" s="29">
        <v>0</v>
      </c>
      <c r="O10" s="29">
        <v>1</v>
      </c>
      <c r="P10" s="30">
        <v>0</v>
      </c>
      <c r="Q10" s="2">
        <f t="shared" si="0"/>
        <v>1</v>
      </c>
    </row>
    <row r="11" spans="1:17" x14ac:dyDescent="0.25">
      <c r="A11" s="1" t="s">
        <v>28</v>
      </c>
      <c r="K11" s="2">
        <f t="shared" ref="K11:P11" si="1">SUM(K5:K10)</f>
        <v>1</v>
      </c>
      <c r="L11" s="2">
        <f t="shared" si="1"/>
        <v>1</v>
      </c>
      <c r="M11" s="2">
        <f t="shared" si="1"/>
        <v>1</v>
      </c>
      <c r="N11" s="2">
        <f t="shared" si="1"/>
        <v>1</v>
      </c>
      <c r="O11" s="2">
        <f t="shared" si="1"/>
        <v>1</v>
      </c>
      <c r="P11" s="2">
        <f t="shared" si="1"/>
        <v>1</v>
      </c>
    </row>
    <row r="12" spans="1:17" x14ac:dyDescent="0.25">
      <c r="B12" s="9">
        <f>SUMPRODUCT(C5:H10,K5:P10)</f>
        <v>143</v>
      </c>
    </row>
    <row r="13" spans="1:17" x14ac:dyDescent="0.25">
      <c r="A13" s="1" t="s">
        <v>2</v>
      </c>
    </row>
    <row r="14" spans="1:17" x14ac:dyDescent="0.25">
      <c r="C14" s="2" t="s">
        <v>71</v>
      </c>
      <c r="E14" s="2" t="s">
        <v>72</v>
      </c>
      <c r="G14" s="2" t="s">
        <v>73</v>
      </c>
      <c r="J14" s="2" t="s">
        <v>75</v>
      </c>
      <c r="K14" s="35">
        <v>1</v>
      </c>
      <c r="L14" s="35">
        <v>2</v>
      </c>
      <c r="M14" s="35">
        <v>3</v>
      </c>
      <c r="N14" s="35">
        <v>1</v>
      </c>
      <c r="O14" s="35" t="s">
        <v>27</v>
      </c>
      <c r="P14" s="35" t="s">
        <v>27</v>
      </c>
      <c r="Q14" s="35" t="s">
        <v>27</v>
      </c>
    </row>
    <row r="15" spans="1:17" x14ac:dyDescent="0.25">
      <c r="C15" s="3" t="s">
        <v>74</v>
      </c>
      <c r="E15" s="2">
        <f>P8+N10</f>
        <v>1</v>
      </c>
      <c r="F15" s="3" t="s">
        <v>3</v>
      </c>
      <c r="G15" s="10">
        <v>1</v>
      </c>
      <c r="K15" s="2">
        <v>4</v>
      </c>
      <c r="L15" s="2">
        <v>6</v>
      </c>
      <c r="M15" s="2">
        <v>5</v>
      </c>
      <c r="N15" s="2">
        <v>4</v>
      </c>
    </row>
    <row r="16" spans="1:17" x14ac:dyDescent="0.25">
      <c r="C16" s="3" t="s">
        <v>76</v>
      </c>
      <c r="E16" s="2">
        <f>M6+L7</f>
        <v>1</v>
      </c>
      <c r="F16" s="3" t="s">
        <v>3</v>
      </c>
      <c r="G16" s="11">
        <v>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Q17"/>
  <sheetViews>
    <sheetView workbookViewId="0">
      <selection activeCell="B12" sqref="B12"/>
    </sheetView>
  </sheetViews>
  <sheetFormatPr defaultColWidth="4.7109375" defaultRowHeight="15" x14ac:dyDescent="0.25"/>
  <cols>
    <col min="1" max="1" width="6.7109375" style="2" customWidth="1"/>
    <col min="2" max="2" width="6" style="2" bestFit="1" customWidth="1"/>
    <col min="3" max="16384" width="4.7109375" style="2"/>
  </cols>
  <sheetData>
    <row r="1" spans="1:17" x14ac:dyDescent="0.25">
      <c r="A1" s="1" t="s">
        <v>65</v>
      </c>
    </row>
    <row r="3" spans="1:17" x14ac:dyDescent="0.25">
      <c r="A3" s="1" t="s">
        <v>47</v>
      </c>
      <c r="E3" s="54" t="s">
        <v>66</v>
      </c>
      <c r="F3" s="54"/>
      <c r="J3" s="1" t="s">
        <v>67</v>
      </c>
    </row>
    <row r="4" spans="1:17" x14ac:dyDescent="0.25">
      <c r="A4" s="2" t="s">
        <v>27</v>
      </c>
      <c r="C4" s="24">
        <v>1</v>
      </c>
      <c r="D4" s="24">
        <v>2</v>
      </c>
      <c r="E4" s="24">
        <v>3</v>
      </c>
      <c r="F4" s="24">
        <v>4</v>
      </c>
      <c r="G4" s="24">
        <v>5</v>
      </c>
      <c r="H4" s="24">
        <v>6</v>
      </c>
      <c r="K4" s="24">
        <v>1</v>
      </c>
      <c r="L4" s="24">
        <v>2</v>
      </c>
      <c r="M4" s="24">
        <v>3</v>
      </c>
      <c r="N4" s="24">
        <v>4</v>
      </c>
      <c r="O4" s="24">
        <v>5</v>
      </c>
      <c r="P4" s="24">
        <v>6</v>
      </c>
    </row>
    <row r="5" spans="1:17" x14ac:dyDescent="0.25">
      <c r="B5" s="24">
        <v>1</v>
      </c>
      <c r="C5" s="55">
        <v>999</v>
      </c>
      <c r="D5" s="56">
        <v>16</v>
      </c>
      <c r="E5" s="56">
        <v>63</v>
      </c>
      <c r="F5" s="56">
        <v>21</v>
      </c>
      <c r="G5" s="56">
        <v>20</v>
      </c>
      <c r="H5" s="57">
        <v>66</v>
      </c>
      <c r="J5" s="24">
        <v>1</v>
      </c>
      <c r="K5" s="25">
        <v>0</v>
      </c>
      <c r="L5" s="26">
        <v>0.5</v>
      </c>
      <c r="M5" s="26">
        <v>0</v>
      </c>
      <c r="N5" s="26">
        <v>0.5</v>
      </c>
      <c r="O5" s="26">
        <v>0</v>
      </c>
      <c r="P5" s="27">
        <v>0</v>
      </c>
      <c r="Q5" s="2">
        <f t="shared" ref="Q5:Q10" si="0">SUM(K5:P5)</f>
        <v>1</v>
      </c>
    </row>
    <row r="6" spans="1:17" x14ac:dyDescent="0.25">
      <c r="B6" s="24">
        <v>2</v>
      </c>
      <c r="C6" s="58">
        <v>57</v>
      </c>
      <c r="D6" s="19">
        <v>999</v>
      </c>
      <c r="E6" s="19">
        <v>40</v>
      </c>
      <c r="F6" s="19">
        <v>46</v>
      </c>
      <c r="G6" s="19">
        <v>69</v>
      </c>
      <c r="H6" s="59">
        <v>42</v>
      </c>
      <c r="J6" s="24">
        <v>2</v>
      </c>
      <c r="K6" s="60">
        <v>0</v>
      </c>
      <c r="L6" s="61">
        <v>0</v>
      </c>
      <c r="M6" s="61">
        <v>0.5</v>
      </c>
      <c r="N6" s="61">
        <v>0.5</v>
      </c>
      <c r="O6" s="61">
        <v>0</v>
      </c>
      <c r="P6" s="62">
        <v>0</v>
      </c>
      <c r="Q6" s="2">
        <f t="shared" si="0"/>
        <v>1</v>
      </c>
    </row>
    <row r="7" spans="1:17" x14ac:dyDescent="0.25">
      <c r="A7" s="63" t="s">
        <v>69</v>
      </c>
      <c r="B7" s="24">
        <v>3</v>
      </c>
      <c r="C7" s="58">
        <v>23</v>
      </c>
      <c r="D7" s="19">
        <v>11</v>
      </c>
      <c r="E7" s="19">
        <v>999</v>
      </c>
      <c r="F7" s="19">
        <v>55</v>
      </c>
      <c r="G7" s="19">
        <v>53</v>
      </c>
      <c r="H7" s="59">
        <v>47</v>
      </c>
      <c r="J7" s="24">
        <v>3</v>
      </c>
      <c r="K7" s="60">
        <v>0.5</v>
      </c>
      <c r="L7" s="61">
        <v>0.5</v>
      </c>
      <c r="M7" s="61">
        <v>0</v>
      </c>
      <c r="N7" s="61">
        <v>0</v>
      </c>
      <c r="O7" s="61">
        <v>0</v>
      </c>
      <c r="P7" s="62">
        <v>0</v>
      </c>
      <c r="Q7" s="2">
        <f t="shared" si="0"/>
        <v>1</v>
      </c>
    </row>
    <row r="8" spans="1:17" x14ac:dyDescent="0.25">
      <c r="A8" s="63"/>
      <c r="B8" s="24">
        <v>4</v>
      </c>
      <c r="C8" s="58">
        <v>71</v>
      </c>
      <c r="D8" s="19">
        <v>53</v>
      </c>
      <c r="E8" s="19">
        <v>58</v>
      </c>
      <c r="F8" s="19">
        <v>999</v>
      </c>
      <c r="G8" s="19">
        <v>47</v>
      </c>
      <c r="H8" s="59">
        <v>5</v>
      </c>
      <c r="J8" s="24">
        <v>4</v>
      </c>
      <c r="K8" s="60">
        <v>0</v>
      </c>
      <c r="L8" s="61">
        <v>0</v>
      </c>
      <c r="M8" s="61">
        <v>0</v>
      </c>
      <c r="N8" s="61">
        <v>0</v>
      </c>
      <c r="O8" s="61">
        <v>0</v>
      </c>
      <c r="P8" s="62">
        <v>1</v>
      </c>
      <c r="Q8" s="2">
        <f t="shared" si="0"/>
        <v>1</v>
      </c>
    </row>
    <row r="9" spans="1:17" x14ac:dyDescent="0.25">
      <c r="B9" s="24">
        <v>5</v>
      </c>
      <c r="C9" s="58">
        <v>27</v>
      </c>
      <c r="D9" s="19">
        <v>79</v>
      </c>
      <c r="E9" s="19">
        <v>53</v>
      </c>
      <c r="F9" s="19">
        <v>35</v>
      </c>
      <c r="G9" s="19">
        <v>999</v>
      </c>
      <c r="H9" s="59">
        <v>30</v>
      </c>
      <c r="J9" s="24">
        <v>5</v>
      </c>
      <c r="K9" s="60">
        <v>0.5</v>
      </c>
      <c r="L9" s="61">
        <v>0</v>
      </c>
      <c r="M9" s="61">
        <v>0.5</v>
      </c>
      <c r="N9" s="61">
        <v>0</v>
      </c>
      <c r="O9" s="61">
        <v>0</v>
      </c>
      <c r="P9" s="62">
        <v>0</v>
      </c>
      <c r="Q9" s="2">
        <f t="shared" si="0"/>
        <v>1</v>
      </c>
    </row>
    <row r="10" spans="1:17" x14ac:dyDescent="0.25">
      <c r="B10" s="24">
        <v>6</v>
      </c>
      <c r="C10" s="64">
        <v>57</v>
      </c>
      <c r="D10" s="65">
        <v>47</v>
      </c>
      <c r="E10" s="65">
        <v>51</v>
      </c>
      <c r="F10" s="65">
        <v>17</v>
      </c>
      <c r="G10" s="65">
        <v>24</v>
      </c>
      <c r="H10" s="66">
        <v>999</v>
      </c>
      <c r="J10" s="24">
        <v>6</v>
      </c>
      <c r="K10" s="28">
        <v>0</v>
      </c>
      <c r="L10" s="29">
        <v>0</v>
      </c>
      <c r="M10" s="29">
        <v>0</v>
      </c>
      <c r="N10" s="29">
        <v>0</v>
      </c>
      <c r="O10" s="29">
        <v>1</v>
      </c>
      <c r="P10" s="30">
        <v>0</v>
      </c>
      <c r="Q10" s="2">
        <f t="shared" si="0"/>
        <v>1</v>
      </c>
    </row>
    <row r="11" spans="1:17" x14ac:dyDescent="0.25">
      <c r="A11" s="1" t="s">
        <v>28</v>
      </c>
      <c r="K11" s="2">
        <f t="shared" ref="K11:P11" si="1">SUM(K5:K10)</f>
        <v>1</v>
      </c>
      <c r="L11" s="2">
        <f t="shared" si="1"/>
        <v>1</v>
      </c>
      <c r="M11" s="2">
        <f t="shared" si="1"/>
        <v>1</v>
      </c>
      <c r="N11" s="2">
        <f t="shared" si="1"/>
        <v>1</v>
      </c>
      <c r="O11" s="2">
        <f t="shared" si="1"/>
        <v>1</v>
      </c>
      <c r="P11" s="2">
        <f t="shared" si="1"/>
        <v>1</v>
      </c>
    </row>
    <row r="12" spans="1:17" x14ac:dyDescent="0.25">
      <c r="B12" s="9">
        <f>SUMPRODUCT(C5:H10,K5:P10)</f>
        <v>147.5</v>
      </c>
    </row>
    <row r="13" spans="1:17" x14ac:dyDescent="0.25">
      <c r="A13" s="1" t="s">
        <v>2</v>
      </c>
    </row>
    <row r="14" spans="1:17" x14ac:dyDescent="0.25">
      <c r="C14" s="2" t="s">
        <v>71</v>
      </c>
      <c r="E14" s="2" t="s">
        <v>72</v>
      </c>
      <c r="G14" s="2" t="s">
        <v>73</v>
      </c>
      <c r="O14" s="35" t="s">
        <v>27</v>
      </c>
      <c r="P14" s="35" t="s">
        <v>27</v>
      </c>
      <c r="Q14" s="35" t="s">
        <v>27</v>
      </c>
    </row>
    <row r="15" spans="1:17" x14ac:dyDescent="0.25">
      <c r="C15" s="3" t="s">
        <v>74</v>
      </c>
      <c r="E15" s="2">
        <f>P8+N10</f>
        <v>1</v>
      </c>
      <c r="F15" s="3" t="s">
        <v>3</v>
      </c>
      <c r="G15" s="10">
        <v>1</v>
      </c>
    </row>
    <row r="16" spans="1:17" x14ac:dyDescent="0.25">
      <c r="C16" s="3" t="s">
        <v>76</v>
      </c>
      <c r="E16" s="2">
        <f>M6+L7</f>
        <v>1</v>
      </c>
      <c r="F16" s="3" t="s">
        <v>3</v>
      </c>
      <c r="G16" s="12">
        <v>1</v>
      </c>
    </row>
    <row r="17" spans="3:7" x14ac:dyDescent="0.25">
      <c r="C17" s="2" t="s">
        <v>77</v>
      </c>
      <c r="E17" s="2">
        <f>O8+P8+N9+P9+N10+O10</f>
        <v>2</v>
      </c>
      <c r="F17" s="3" t="s">
        <v>3</v>
      </c>
      <c r="G17" s="11">
        <v>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Q17"/>
  <sheetViews>
    <sheetView workbookViewId="0">
      <selection activeCell="B12" sqref="B12"/>
    </sheetView>
  </sheetViews>
  <sheetFormatPr defaultColWidth="4.7109375" defaultRowHeight="15" x14ac:dyDescent="0.25"/>
  <cols>
    <col min="1" max="1" width="6.7109375" style="2" customWidth="1"/>
    <col min="2" max="16384" width="4.7109375" style="2"/>
  </cols>
  <sheetData>
    <row r="1" spans="1:17" x14ac:dyDescent="0.25">
      <c r="A1" s="1" t="s">
        <v>65</v>
      </c>
    </row>
    <row r="3" spans="1:17" x14ac:dyDescent="0.25">
      <c r="A3" s="1" t="s">
        <v>47</v>
      </c>
      <c r="E3" s="54" t="s">
        <v>66</v>
      </c>
      <c r="F3" s="54"/>
      <c r="J3" s="1" t="s">
        <v>67</v>
      </c>
    </row>
    <row r="4" spans="1:17" x14ac:dyDescent="0.25">
      <c r="A4" s="2" t="s">
        <v>27</v>
      </c>
      <c r="C4" s="24">
        <v>1</v>
      </c>
      <c r="D4" s="24">
        <v>2</v>
      </c>
      <c r="E4" s="24">
        <v>3</v>
      </c>
      <c r="F4" s="24">
        <v>4</v>
      </c>
      <c r="G4" s="24">
        <v>5</v>
      </c>
      <c r="H4" s="24">
        <v>6</v>
      </c>
      <c r="K4" s="24">
        <v>1</v>
      </c>
      <c r="L4" s="24">
        <v>2</v>
      </c>
      <c r="M4" s="24">
        <v>3</v>
      </c>
      <c r="N4" s="24">
        <v>4</v>
      </c>
      <c r="O4" s="24">
        <v>5</v>
      </c>
      <c r="P4" s="24">
        <v>6</v>
      </c>
    </row>
    <row r="5" spans="1:17" x14ac:dyDescent="0.25">
      <c r="B5" s="24">
        <v>1</v>
      </c>
      <c r="C5" s="55">
        <v>999</v>
      </c>
      <c r="D5" s="56">
        <v>16</v>
      </c>
      <c r="E5" s="56">
        <v>63</v>
      </c>
      <c r="F5" s="56">
        <v>21</v>
      </c>
      <c r="G5" s="56">
        <v>20</v>
      </c>
      <c r="H5" s="57">
        <v>66</v>
      </c>
      <c r="J5" s="24">
        <v>1</v>
      </c>
      <c r="K5" s="25">
        <v>0</v>
      </c>
      <c r="L5" s="26">
        <v>0</v>
      </c>
      <c r="M5" s="26">
        <v>0</v>
      </c>
      <c r="N5" s="26">
        <v>0</v>
      </c>
      <c r="O5" s="26">
        <v>1</v>
      </c>
      <c r="P5" s="27">
        <v>0</v>
      </c>
      <c r="Q5" s="2">
        <f t="shared" ref="Q5:Q10" si="0">SUM(K5:P5)</f>
        <v>1</v>
      </c>
    </row>
    <row r="6" spans="1:17" x14ac:dyDescent="0.25">
      <c r="B6" s="24">
        <v>2</v>
      </c>
      <c r="C6" s="58">
        <v>57</v>
      </c>
      <c r="D6" s="19">
        <v>999</v>
      </c>
      <c r="E6" s="19">
        <v>40</v>
      </c>
      <c r="F6" s="19">
        <v>46</v>
      </c>
      <c r="G6" s="19">
        <v>69</v>
      </c>
      <c r="H6" s="59">
        <v>42</v>
      </c>
      <c r="J6" s="24">
        <v>2</v>
      </c>
      <c r="K6" s="60">
        <v>0</v>
      </c>
      <c r="L6" s="61">
        <v>0</v>
      </c>
      <c r="M6" s="61">
        <v>0</v>
      </c>
      <c r="N6" s="61">
        <v>1</v>
      </c>
      <c r="O6" s="61">
        <v>0</v>
      </c>
      <c r="P6" s="62">
        <v>0</v>
      </c>
      <c r="Q6" s="2">
        <f t="shared" si="0"/>
        <v>1</v>
      </c>
    </row>
    <row r="7" spans="1:17" x14ac:dyDescent="0.25">
      <c r="A7" s="63" t="s">
        <v>69</v>
      </c>
      <c r="B7" s="24">
        <v>3</v>
      </c>
      <c r="C7" s="58">
        <v>23</v>
      </c>
      <c r="D7" s="19">
        <v>11</v>
      </c>
      <c r="E7" s="19">
        <v>999</v>
      </c>
      <c r="F7" s="19">
        <v>55</v>
      </c>
      <c r="G7" s="19">
        <v>53</v>
      </c>
      <c r="H7" s="59">
        <v>47</v>
      </c>
      <c r="J7" s="24">
        <v>3</v>
      </c>
      <c r="K7" s="60">
        <v>0</v>
      </c>
      <c r="L7" s="61">
        <v>1</v>
      </c>
      <c r="M7" s="61">
        <v>0</v>
      </c>
      <c r="N7" s="61">
        <v>0</v>
      </c>
      <c r="O7" s="61">
        <v>0</v>
      </c>
      <c r="P7" s="62">
        <v>0</v>
      </c>
      <c r="Q7" s="2">
        <f t="shared" si="0"/>
        <v>1</v>
      </c>
    </row>
    <row r="8" spans="1:17" x14ac:dyDescent="0.25">
      <c r="A8" s="63"/>
      <c r="B8" s="24">
        <v>4</v>
      </c>
      <c r="C8" s="58">
        <v>71</v>
      </c>
      <c r="D8" s="19">
        <v>53</v>
      </c>
      <c r="E8" s="19">
        <v>58</v>
      </c>
      <c r="F8" s="19">
        <v>999</v>
      </c>
      <c r="G8" s="19">
        <v>47</v>
      </c>
      <c r="H8" s="59">
        <v>5</v>
      </c>
      <c r="J8" s="24">
        <v>4</v>
      </c>
      <c r="K8" s="60">
        <v>0</v>
      </c>
      <c r="L8" s="61">
        <v>0</v>
      </c>
      <c r="M8" s="61">
        <v>0</v>
      </c>
      <c r="N8" s="61">
        <v>0</v>
      </c>
      <c r="O8" s="61">
        <v>0</v>
      </c>
      <c r="P8" s="62">
        <v>1</v>
      </c>
      <c r="Q8" s="2">
        <f t="shared" si="0"/>
        <v>1</v>
      </c>
    </row>
    <row r="9" spans="1:17" x14ac:dyDescent="0.25">
      <c r="B9" s="24">
        <v>5</v>
      </c>
      <c r="C9" s="58">
        <v>27</v>
      </c>
      <c r="D9" s="19">
        <v>79</v>
      </c>
      <c r="E9" s="19">
        <v>53</v>
      </c>
      <c r="F9" s="19">
        <v>35</v>
      </c>
      <c r="G9" s="19">
        <v>999</v>
      </c>
      <c r="H9" s="59">
        <v>30</v>
      </c>
      <c r="J9" s="24">
        <v>5</v>
      </c>
      <c r="K9" s="60">
        <v>1</v>
      </c>
      <c r="L9" s="61">
        <v>0</v>
      </c>
      <c r="M9" s="61">
        <v>0</v>
      </c>
      <c r="N9" s="61">
        <v>0</v>
      </c>
      <c r="O9" s="61">
        <v>0</v>
      </c>
      <c r="P9" s="62">
        <v>0</v>
      </c>
      <c r="Q9" s="2">
        <f t="shared" si="0"/>
        <v>1</v>
      </c>
    </row>
    <row r="10" spans="1:17" x14ac:dyDescent="0.25">
      <c r="B10" s="24">
        <v>6</v>
      </c>
      <c r="C10" s="64">
        <v>57</v>
      </c>
      <c r="D10" s="65">
        <v>47</v>
      </c>
      <c r="E10" s="65">
        <v>51</v>
      </c>
      <c r="F10" s="65">
        <v>17</v>
      </c>
      <c r="G10" s="65">
        <v>24</v>
      </c>
      <c r="H10" s="66">
        <v>999</v>
      </c>
      <c r="J10" s="24">
        <v>6</v>
      </c>
      <c r="K10" s="28">
        <v>0</v>
      </c>
      <c r="L10" s="29">
        <v>0</v>
      </c>
      <c r="M10" s="29">
        <v>1</v>
      </c>
      <c r="N10" s="29">
        <v>0</v>
      </c>
      <c r="O10" s="29">
        <v>0</v>
      </c>
      <c r="P10" s="30">
        <v>0</v>
      </c>
      <c r="Q10" s="2">
        <f t="shared" si="0"/>
        <v>1</v>
      </c>
    </row>
    <row r="11" spans="1:17" x14ac:dyDescent="0.25">
      <c r="A11" s="1" t="s">
        <v>28</v>
      </c>
      <c r="K11" s="2">
        <f t="shared" ref="K11:P11" si="1">SUM(K5:K10)</f>
        <v>1</v>
      </c>
      <c r="L11" s="2">
        <f t="shared" si="1"/>
        <v>1</v>
      </c>
      <c r="M11" s="2">
        <f t="shared" si="1"/>
        <v>1</v>
      </c>
      <c r="N11" s="2">
        <f t="shared" si="1"/>
        <v>1</v>
      </c>
      <c r="O11" s="2">
        <f t="shared" si="1"/>
        <v>1</v>
      </c>
      <c r="P11" s="2">
        <f t="shared" si="1"/>
        <v>1</v>
      </c>
    </row>
    <row r="12" spans="1:17" x14ac:dyDescent="0.25">
      <c r="B12" s="9">
        <f>SUMPRODUCT(C5:H10,K5:P10)</f>
        <v>160</v>
      </c>
    </row>
    <row r="13" spans="1:17" x14ac:dyDescent="0.25">
      <c r="A13" s="1" t="s">
        <v>2</v>
      </c>
    </row>
    <row r="14" spans="1:17" x14ac:dyDescent="0.25">
      <c r="C14" s="2" t="s">
        <v>71</v>
      </c>
      <c r="E14" s="2" t="s">
        <v>72</v>
      </c>
      <c r="G14" s="2" t="s">
        <v>73</v>
      </c>
      <c r="J14" s="2" t="s">
        <v>75</v>
      </c>
      <c r="K14" s="2">
        <v>1</v>
      </c>
      <c r="L14" s="2">
        <v>5</v>
      </c>
      <c r="M14" s="2">
        <v>1</v>
      </c>
      <c r="O14" s="35" t="s">
        <v>27</v>
      </c>
      <c r="P14" s="35" t="s">
        <v>27</v>
      </c>
      <c r="Q14" s="35" t="s">
        <v>27</v>
      </c>
    </row>
    <row r="15" spans="1:17" x14ac:dyDescent="0.25">
      <c r="C15" s="3" t="s">
        <v>74</v>
      </c>
      <c r="E15" s="2">
        <f>P8+N10</f>
        <v>1</v>
      </c>
      <c r="F15" s="3" t="s">
        <v>3</v>
      </c>
      <c r="G15" s="10">
        <v>1</v>
      </c>
      <c r="K15" s="2">
        <v>2</v>
      </c>
      <c r="L15" s="2">
        <v>4</v>
      </c>
      <c r="M15" s="2">
        <v>6</v>
      </c>
      <c r="N15" s="2">
        <v>3</v>
      </c>
      <c r="O15" s="2">
        <v>2</v>
      </c>
    </row>
    <row r="16" spans="1:17" x14ac:dyDescent="0.25">
      <c r="C16" s="3" t="s">
        <v>76</v>
      </c>
      <c r="E16" s="2">
        <f>M6+L7</f>
        <v>1</v>
      </c>
      <c r="F16" s="3" t="s">
        <v>3</v>
      </c>
      <c r="G16" s="12">
        <v>1</v>
      </c>
    </row>
    <row r="17" spans="3:7" x14ac:dyDescent="0.25">
      <c r="C17" s="2" t="s">
        <v>77</v>
      </c>
      <c r="E17" s="2">
        <f>O8+P8+N9+P9+N10+O10</f>
        <v>1</v>
      </c>
      <c r="F17" s="3" t="s">
        <v>3</v>
      </c>
      <c r="G17" s="11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4"/>
  <sheetViews>
    <sheetView workbookViewId="0">
      <selection activeCell="L16" sqref="L16"/>
    </sheetView>
  </sheetViews>
  <sheetFormatPr defaultColWidth="8.85546875" defaultRowHeight="15" x14ac:dyDescent="0.25"/>
  <cols>
    <col min="1" max="1" width="18.7109375" style="2" customWidth="1"/>
    <col min="2" max="6" width="6.7109375" style="2" customWidth="1"/>
    <col min="7" max="7" width="7.7109375" style="2" customWidth="1"/>
    <col min="8" max="8" width="4.7109375" style="3" customWidth="1"/>
    <col min="9" max="9" width="8.7109375" style="2" customWidth="1"/>
    <col min="10" max="16384" width="8.85546875" style="2"/>
  </cols>
  <sheetData>
    <row r="1" spans="1:9" x14ac:dyDescent="0.25">
      <c r="A1" s="1" t="s">
        <v>5</v>
      </c>
    </row>
    <row r="3" spans="1:9" x14ac:dyDescent="0.25">
      <c r="A3" s="1" t="s">
        <v>0</v>
      </c>
    </row>
    <row r="4" spans="1:9" x14ac:dyDescent="0.25">
      <c r="A4" s="4" t="s">
        <v>110</v>
      </c>
      <c r="B4" s="3" t="s">
        <v>9</v>
      </c>
      <c r="C4" s="3" t="s">
        <v>10</v>
      </c>
      <c r="D4" s="3" t="s">
        <v>11</v>
      </c>
      <c r="E4" s="3" t="s">
        <v>12</v>
      </c>
      <c r="F4" s="3" t="s">
        <v>13</v>
      </c>
    </row>
    <row r="5" spans="1:9" x14ac:dyDescent="0.25">
      <c r="A5" s="4" t="s">
        <v>14</v>
      </c>
      <c r="B5" s="5">
        <v>1</v>
      </c>
      <c r="C5" s="6">
        <v>0</v>
      </c>
      <c r="D5" s="6">
        <v>0</v>
      </c>
      <c r="E5" s="6">
        <v>1</v>
      </c>
      <c r="F5" s="7">
        <v>1</v>
      </c>
    </row>
    <row r="6" spans="1:9" x14ac:dyDescent="0.25">
      <c r="A6" s="1"/>
      <c r="B6" s="1"/>
    </row>
    <row r="7" spans="1:9" x14ac:dyDescent="0.25">
      <c r="A7" s="1" t="s">
        <v>1</v>
      </c>
    </row>
    <row r="8" spans="1:9" x14ac:dyDescent="0.25">
      <c r="A8" s="4" t="s">
        <v>6</v>
      </c>
      <c r="B8" s="8">
        <v>2</v>
      </c>
      <c r="C8" s="2">
        <v>3.6</v>
      </c>
      <c r="D8" s="2">
        <v>3.2</v>
      </c>
      <c r="E8" s="2">
        <v>1.6</v>
      </c>
      <c r="F8" s="2">
        <v>2.8</v>
      </c>
      <c r="G8" s="9">
        <f>SUMPRODUCT($B$5:$F$5,B8:F8)</f>
        <v>6.4</v>
      </c>
    </row>
    <row r="9" spans="1:9" x14ac:dyDescent="0.25">
      <c r="A9" s="1"/>
    </row>
    <row r="10" spans="1:9" x14ac:dyDescent="0.25">
      <c r="A10" s="1" t="s">
        <v>2</v>
      </c>
      <c r="I10" s="2" t="s">
        <v>7</v>
      </c>
    </row>
    <row r="11" spans="1:9" x14ac:dyDescent="0.25">
      <c r="A11" s="4" t="s">
        <v>8</v>
      </c>
      <c r="B11" s="2">
        <v>12</v>
      </c>
      <c r="C11" s="2">
        <v>24</v>
      </c>
      <c r="D11" s="2">
        <v>20</v>
      </c>
      <c r="E11" s="2">
        <v>8</v>
      </c>
      <c r="F11" s="2">
        <v>16</v>
      </c>
      <c r="G11" s="2">
        <f>SUMPRODUCT($B$5:$F$5,B11:F11)</f>
        <v>36</v>
      </c>
      <c r="H11" s="3" t="s">
        <v>3</v>
      </c>
      <c r="I11" s="10">
        <v>40</v>
      </c>
    </row>
    <row r="12" spans="1:9" x14ac:dyDescent="0.25">
      <c r="B12" s="2">
        <v>0</v>
      </c>
      <c r="C12" s="2">
        <v>1</v>
      </c>
      <c r="D12" s="2">
        <v>0</v>
      </c>
      <c r="E12" s="2">
        <v>0</v>
      </c>
      <c r="F12" s="2">
        <v>1</v>
      </c>
      <c r="G12" s="2">
        <f>SUMPRODUCT($B$5:$F$5,B12:F12)</f>
        <v>1</v>
      </c>
      <c r="H12" s="3" t="s">
        <v>4</v>
      </c>
      <c r="I12" s="12">
        <v>1</v>
      </c>
    </row>
    <row r="13" spans="1:9" x14ac:dyDescent="0.25">
      <c r="B13" s="2">
        <v>0</v>
      </c>
      <c r="C13" s="2">
        <v>1</v>
      </c>
      <c r="D13" s="2">
        <v>0</v>
      </c>
      <c r="E13" s="2">
        <v>0</v>
      </c>
      <c r="F13" s="2">
        <v>1</v>
      </c>
      <c r="G13" s="2">
        <f>SUMPRODUCT($B$5:$F$5,B13:F13)</f>
        <v>1</v>
      </c>
      <c r="H13" s="3" t="s">
        <v>3</v>
      </c>
      <c r="I13" s="11">
        <v>1</v>
      </c>
    </row>
    <row r="14" spans="1:9" x14ac:dyDescent="0.25">
      <c r="H14" s="2"/>
    </row>
  </sheetData>
  <phoneticPr fontId="0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Q18"/>
  <sheetViews>
    <sheetView workbookViewId="0">
      <selection activeCell="B12" sqref="B12"/>
    </sheetView>
  </sheetViews>
  <sheetFormatPr defaultColWidth="4.7109375" defaultRowHeight="15" x14ac:dyDescent="0.25"/>
  <cols>
    <col min="1" max="1" width="6.7109375" style="2" customWidth="1"/>
    <col min="2" max="16384" width="4.7109375" style="2"/>
  </cols>
  <sheetData>
    <row r="1" spans="1:17" x14ac:dyDescent="0.25">
      <c r="A1" s="1" t="s">
        <v>65</v>
      </c>
    </row>
    <row r="3" spans="1:17" x14ac:dyDescent="0.25">
      <c r="A3" s="1" t="s">
        <v>47</v>
      </c>
      <c r="E3" s="54" t="s">
        <v>66</v>
      </c>
      <c r="F3" s="54"/>
      <c r="J3" s="1" t="s">
        <v>67</v>
      </c>
    </row>
    <row r="4" spans="1:17" x14ac:dyDescent="0.25">
      <c r="A4" s="2" t="s">
        <v>27</v>
      </c>
      <c r="C4" s="24">
        <v>1</v>
      </c>
      <c r="D4" s="24">
        <v>2</v>
      </c>
      <c r="E4" s="24">
        <v>3</v>
      </c>
      <c r="F4" s="24">
        <v>4</v>
      </c>
      <c r="G4" s="24">
        <v>5</v>
      </c>
      <c r="H4" s="24">
        <v>6</v>
      </c>
      <c r="K4" s="24">
        <v>1</v>
      </c>
      <c r="L4" s="24">
        <v>2</v>
      </c>
      <c r="M4" s="24">
        <v>3</v>
      </c>
      <c r="N4" s="24">
        <v>4</v>
      </c>
      <c r="O4" s="24">
        <v>5</v>
      </c>
      <c r="P4" s="24">
        <v>6</v>
      </c>
    </row>
    <row r="5" spans="1:17" x14ac:dyDescent="0.25">
      <c r="B5" s="24">
        <v>1</v>
      </c>
      <c r="C5" s="55">
        <v>999</v>
      </c>
      <c r="D5" s="56">
        <v>16</v>
      </c>
      <c r="E5" s="56">
        <v>63</v>
      </c>
      <c r="F5" s="56">
        <v>21</v>
      </c>
      <c r="G5" s="56">
        <v>20</v>
      </c>
      <c r="H5" s="57">
        <v>66</v>
      </c>
      <c r="J5" s="24">
        <v>1</v>
      </c>
      <c r="K5" s="25">
        <v>0</v>
      </c>
      <c r="L5" s="26">
        <v>1</v>
      </c>
      <c r="M5" s="26">
        <v>0</v>
      </c>
      <c r="N5" s="26">
        <v>0</v>
      </c>
      <c r="O5" s="26">
        <v>0</v>
      </c>
      <c r="P5" s="27">
        <v>0</v>
      </c>
      <c r="Q5" s="2">
        <f t="shared" ref="Q5:Q10" si="0">SUM(K5:P5)</f>
        <v>1</v>
      </c>
    </row>
    <row r="6" spans="1:17" x14ac:dyDescent="0.25">
      <c r="B6" s="24">
        <v>2</v>
      </c>
      <c r="C6" s="58">
        <v>57</v>
      </c>
      <c r="D6" s="19">
        <v>999</v>
      </c>
      <c r="E6" s="19">
        <v>40</v>
      </c>
      <c r="F6" s="19">
        <v>46</v>
      </c>
      <c r="G6" s="19">
        <v>69</v>
      </c>
      <c r="H6" s="59">
        <v>42</v>
      </c>
      <c r="J6" s="24">
        <v>2</v>
      </c>
      <c r="K6" s="60">
        <v>0</v>
      </c>
      <c r="L6" s="61">
        <v>0</v>
      </c>
      <c r="M6" s="61">
        <v>0</v>
      </c>
      <c r="N6" s="61">
        <v>1</v>
      </c>
      <c r="O6" s="61">
        <v>0</v>
      </c>
      <c r="P6" s="62">
        <v>0</v>
      </c>
      <c r="Q6" s="2">
        <f t="shared" si="0"/>
        <v>1</v>
      </c>
    </row>
    <row r="7" spans="1:17" x14ac:dyDescent="0.25">
      <c r="A7" s="63" t="s">
        <v>69</v>
      </c>
      <c r="B7" s="24">
        <v>3</v>
      </c>
      <c r="C7" s="58">
        <v>23</v>
      </c>
      <c r="D7" s="19">
        <v>11</v>
      </c>
      <c r="E7" s="19">
        <v>999</v>
      </c>
      <c r="F7" s="19">
        <v>55</v>
      </c>
      <c r="G7" s="19">
        <v>53</v>
      </c>
      <c r="H7" s="59">
        <v>47</v>
      </c>
      <c r="J7" s="24">
        <v>3</v>
      </c>
      <c r="K7" s="60">
        <v>1</v>
      </c>
      <c r="L7" s="61">
        <v>0</v>
      </c>
      <c r="M7" s="61">
        <v>0</v>
      </c>
      <c r="N7" s="61">
        <v>0</v>
      </c>
      <c r="O7" s="61">
        <v>0</v>
      </c>
      <c r="P7" s="62">
        <v>0</v>
      </c>
      <c r="Q7" s="2">
        <f t="shared" si="0"/>
        <v>1</v>
      </c>
    </row>
    <row r="8" spans="1:17" x14ac:dyDescent="0.25">
      <c r="A8" s="63"/>
      <c r="B8" s="24">
        <v>4</v>
      </c>
      <c r="C8" s="58">
        <v>71</v>
      </c>
      <c r="D8" s="19">
        <v>53</v>
      </c>
      <c r="E8" s="19">
        <v>58</v>
      </c>
      <c r="F8" s="19">
        <v>999</v>
      </c>
      <c r="G8" s="19">
        <v>47</v>
      </c>
      <c r="H8" s="59">
        <v>5</v>
      </c>
      <c r="J8" s="24">
        <v>4</v>
      </c>
      <c r="K8" s="60">
        <v>0</v>
      </c>
      <c r="L8" s="61">
        <v>0</v>
      </c>
      <c r="M8" s="61">
        <v>0</v>
      </c>
      <c r="N8" s="61">
        <v>0</v>
      </c>
      <c r="O8" s="61">
        <v>0</v>
      </c>
      <c r="P8" s="62">
        <v>1</v>
      </c>
      <c r="Q8" s="2">
        <f t="shared" si="0"/>
        <v>1</v>
      </c>
    </row>
    <row r="9" spans="1:17" x14ac:dyDescent="0.25">
      <c r="B9" s="24">
        <v>5</v>
      </c>
      <c r="C9" s="58">
        <v>27</v>
      </c>
      <c r="D9" s="19">
        <v>79</v>
      </c>
      <c r="E9" s="19">
        <v>53</v>
      </c>
      <c r="F9" s="19">
        <v>35</v>
      </c>
      <c r="G9" s="19">
        <v>999</v>
      </c>
      <c r="H9" s="59">
        <v>30</v>
      </c>
      <c r="J9" s="24">
        <v>5</v>
      </c>
      <c r="K9" s="60">
        <v>0</v>
      </c>
      <c r="L9" s="61">
        <v>0</v>
      </c>
      <c r="M9" s="61">
        <v>1</v>
      </c>
      <c r="N9" s="61">
        <v>0</v>
      </c>
      <c r="O9" s="61">
        <v>0</v>
      </c>
      <c r="P9" s="62">
        <v>0</v>
      </c>
      <c r="Q9" s="2">
        <f t="shared" si="0"/>
        <v>1</v>
      </c>
    </row>
    <row r="10" spans="1:17" x14ac:dyDescent="0.25">
      <c r="B10" s="24">
        <v>6</v>
      </c>
      <c r="C10" s="64">
        <v>57</v>
      </c>
      <c r="D10" s="65">
        <v>47</v>
      </c>
      <c r="E10" s="65">
        <v>51</v>
      </c>
      <c r="F10" s="65">
        <v>17</v>
      </c>
      <c r="G10" s="65">
        <v>24</v>
      </c>
      <c r="H10" s="66">
        <v>999</v>
      </c>
      <c r="J10" s="24">
        <v>6</v>
      </c>
      <c r="K10" s="28">
        <v>0</v>
      </c>
      <c r="L10" s="29">
        <v>0</v>
      </c>
      <c r="M10" s="29">
        <v>0</v>
      </c>
      <c r="N10" s="29">
        <v>0</v>
      </c>
      <c r="O10" s="29">
        <v>1</v>
      </c>
      <c r="P10" s="30">
        <v>0</v>
      </c>
      <c r="Q10" s="2">
        <f t="shared" si="0"/>
        <v>1</v>
      </c>
    </row>
    <row r="11" spans="1:17" x14ac:dyDescent="0.25">
      <c r="A11" s="1" t="s">
        <v>28</v>
      </c>
      <c r="K11" s="2">
        <f t="shared" ref="K11:P11" si="1">SUM(K5:K10)</f>
        <v>1</v>
      </c>
      <c r="L11" s="2">
        <f t="shared" si="1"/>
        <v>1</v>
      </c>
      <c r="M11" s="2">
        <f t="shared" si="1"/>
        <v>1</v>
      </c>
      <c r="N11" s="2">
        <f t="shared" si="1"/>
        <v>1</v>
      </c>
      <c r="O11" s="2">
        <f t="shared" si="1"/>
        <v>1</v>
      </c>
      <c r="P11" s="2">
        <f t="shared" si="1"/>
        <v>1</v>
      </c>
    </row>
    <row r="12" spans="1:17" x14ac:dyDescent="0.25">
      <c r="B12" s="9">
        <f>SUMPRODUCT(C5:H10,K5:P10)</f>
        <v>167</v>
      </c>
    </row>
    <row r="13" spans="1:17" x14ac:dyDescent="0.25">
      <c r="A13" s="1" t="s">
        <v>2</v>
      </c>
    </row>
    <row r="14" spans="1:17" x14ac:dyDescent="0.25">
      <c r="C14" s="2" t="s">
        <v>71</v>
      </c>
      <c r="E14" s="2" t="s">
        <v>72</v>
      </c>
      <c r="G14" s="2" t="s">
        <v>73</v>
      </c>
      <c r="J14" s="2" t="s">
        <v>75</v>
      </c>
      <c r="K14" s="35">
        <v>1</v>
      </c>
      <c r="L14" s="2">
        <v>2</v>
      </c>
      <c r="M14" s="2">
        <v>4</v>
      </c>
      <c r="N14" s="2">
        <v>6</v>
      </c>
      <c r="O14" s="2">
        <v>5</v>
      </c>
      <c r="P14" s="2">
        <v>3</v>
      </c>
      <c r="Q14" s="2">
        <v>1</v>
      </c>
    </row>
    <row r="15" spans="1:17" x14ac:dyDescent="0.25">
      <c r="C15" s="3" t="s">
        <v>74</v>
      </c>
      <c r="E15" s="2">
        <f>P8+N10</f>
        <v>1</v>
      </c>
      <c r="F15" s="3" t="s">
        <v>3</v>
      </c>
      <c r="G15" s="10">
        <v>1</v>
      </c>
    </row>
    <row r="16" spans="1:17" x14ac:dyDescent="0.25">
      <c r="C16" s="3" t="s">
        <v>76</v>
      </c>
      <c r="E16" s="2">
        <f>M6+L7</f>
        <v>0</v>
      </c>
      <c r="F16" s="3" t="s">
        <v>3</v>
      </c>
      <c r="G16" s="12">
        <v>1</v>
      </c>
    </row>
    <row r="17" spans="3:7" x14ac:dyDescent="0.25">
      <c r="C17" s="3" t="s">
        <v>78</v>
      </c>
      <c r="E17" s="2">
        <f>O8+P8+N9+P9+N10+O10</f>
        <v>2</v>
      </c>
      <c r="F17" s="3" t="s">
        <v>3</v>
      </c>
      <c r="G17" s="12">
        <v>2</v>
      </c>
    </row>
    <row r="18" spans="3:7" x14ac:dyDescent="0.25">
      <c r="C18" s="3" t="s">
        <v>79</v>
      </c>
      <c r="E18" s="2">
        <f>O5+K9</f>
        <v>0</v>
      </c>
      <c r="F18" s="3" t="s">
        <v>3</v>
      </c>
      <c r="G18" s="11">
        <v>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6"/>
  <sheetViews>
    <sheetView showGridLines="0" workbookViewId="0"/>
  </sheetViews>
  <sheetFormatPr defaultColWidth="9" defaultRowHeight="13.9" customHeight="1" x14ac:dyDescent="0.2"/>
  <cols>
    <col min="1" max="1" width="9" style="87" customWidth="1"/>
    <col min="2" max="16384" width="9" style="87"/>
  </cols>
  <sheetData>
    <row r="4" spans="1:6" ht="13.9" customHeight="1" x14ac:dyDescent="0.2">
      <c r="E4" s="89">
        <v>4703.7</v>
      </c>
    </row>
    <row r="6" spans="1:6" ht="13.9" customHeight="1" x14ac:dyDescent="0.2">
      <c r="C6" s="86" t="s">
        <v>104</v>
      </c>
      <c r="F6" s="88" t="s">
        <v>105</v>
      </c>
    </row>
    <row r="8" spans="1:6" ht="13.9" customHeight="1" x14ac:dyDescent="0.2">
      <c r="C8" s="90">
        <v>4703.3</v>
      </c>
      <c r="F8" s="89">
        <v>4698.7</v>
      </c>
    </row>
    <row r="10" spans="1:6" ht="13.9" customHeight="1" x14ac:dyDescent="0.2">
      <c r="B10" s="86" t="s">
        <v>107</v>
      </c>
      <c r="E10" s="88" t="s">
        <v>106</v>
      </c>
    </row>
    <row r="12" spans="1:6" ht="13.9" customHeight="1" x14ac:dyDescent="0.2">
      <c r="B12" s="90">
        <v>4700.3</v>
      </c>
      <c r="E12" s="92">
        <v>4700</v>
      </c>
    </row>
    <row r="14" spans="1:6" ht="13.9" customHeight="1" x14ac:dyDescent="0.2">
      <c r="A14" s="86" t="s">
        <v>108</v>
      </c>
      <c r="D14" s="88" t="s">
        <v>109</v>
      </c>
    </row>
    <row r="16" spans="1:6" ht="13.9" customHeight="1" x14ac:dyDescent="0.2">
      <c r="A16" s="91">
        <v>4698</v>
      </c>
      <c r="D16" s="89">
        <v>4699.5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4"/>
  <sheetViews>
    <sheetView workbookViewId="0">
      <selection activeCell="L17" sqref="L17"/>
    </sheetView>
  </sheetViews>
  <sheetFormatPr defaultColWidth="8.85546875" defaultRowHeight="15" x14ac:dyDescent="0.25"/>
  <cols>
    <col min="1" max="1" width="18.7109375" style="2" customWidth="1"/>
    <col min="2" max="6" width="6.7109375" style="2" customWidth="1"/>
    <col min="7" max="7" width="7.7109375" style="2" customWidth="1"/>
    <col min="8" max="8" width="4.7109375" style="3" customWidth="1"/>
    <col min="9" max="9" width="8.7109375" style="2" customWidth="1"/>
    <col min="10" max="16384" width="8.85546875" style="2"/>
  </cols>
  <sheetData>
    <row r="1" spans="1:9" x14ac:dyDescent="0.25">
      <c r="A1" s="1" t="s">
        <v>5</v>
      </c>
    </row>
    <row r="3" spans="1:9" x14ac:dyDescent="0.25">
      <c r="A3" s="1" t="s">
        <v>0</v>
      </c>
    </row>
    <row r="4" spans="1:9" x14ac:dyDescent="0.25">
      <c r="A4" s="4" t="s">
        <v>110</v>
      </c>
      <c r="B4" s="3" t="s">
        <v>9</v>
      </c>
      <c r="C4" s="3" t="s">
        <v>10</v>
      </c>
      <c r="D4" s="3" t="s">
        <v>11</v>
      </c>
      <c r="E4" s="3" t="s">
        <v>12</v>
      </c>
      <c r="F4" s="3" t="s">
        <v>13</v>
      </c>
    </row>
    <row r="5" spans="1:9" x14ac:dyDescent="0.25">
      <c r="A5" s="4" t="s">
        <v>14</v>
      </c>
      <c r="B5" s="5">
        <v>0</v>
      </c>
      <c r="C5" s="6">
        <v>0</v>
      </c>
      <c r="D5" s="6">
        <v>1</v>
      </c>
      <c r="E5" s="6">
        <v>0</v>
      </c>
      <c r="F5" s="7">
        <v>1</v>
      </c>
    </row>
    <row r="6" spans="1:9" x14ac:dyDescent="0.25">
      <c r="A6" s="1"/>
      <c r="B6" s="1"/>
    </row>
    <row r="7" spans="1:9" x14ac:dyDescent="0.25">
      <c r="A7" s="1" t="s">
        <v>1</v>
      </c>
    </row>
    <row r="8" spans="1:9" x14ac:dyDescent="0.25">
      <c r="A8" s="4" t="s">
        <v>6</v>
      </c>
      <c r="B8" s="8">
        <v>2</v>
      </c>
      <c r="C8" s="2">
        <v>3.6</v>
      </c>
      <c r="D8" s="2">
        <v>3.2</v>
      </c>
      <c r="E8" s="2">
        <v>1.6</v>
      </c>
      <c r="F8" s="2">
        <v>2.8</v>
      </c>
      <c r="G8" s="13">
        <f>SUMPRODUCT($B$5:$F$5,B8:F8)</f>
        <v>6</v>
      </c>
    </row>
    <row r="9" spans="1:9" x14ac:dyDescent="0.25">
      <c r="A9" s="1"/>
    </row>
    <row r="10" spans="1:9" x14ac:dyDescent="0.25">
      <c r="A10" s="1" t="s">
        <v>2</v>
      </c>
      <c r="I10" s="2" t="s">
        <v>7</v>
      </c>
    </row>
    <row r="11" spans="1:9" x14ac:dyDescent="0.25">
      <c r="A11" s="4" t="s">
        <v>8</v>
      </c>
      <c r="B11" s="2">
        <v>12</v>
      </c>
      <c r="C11" s="2">
        <v>24</v>
      </c>
      <c r="D11" s="2">
        <v>20</v>
      </c>
      <c r="E11" s="2">
        <v>8</v>
      </c>
      <c r="F11" s="2">
        <v>16</v>
      </c>
      <c r="G11" s="2">
        <f>SUMPRODUCT($B$5:$F$5,B11:F11)</f>
        <v>36</v>
      </c>
      <c r="H11" s="3" t="s">
        <v>3</v>
      </c>
      <c r="I11" s="10">
        <v>40</v>
      </c>
    </row>
    <row r="12" spans="1:9" x14ac:dyDescent="0.25">
      <c r="B12" s="2">
        <v>0</v>
      </c>
      <c r="C12" s="2">
        <v>1</v>
      </c>
      <c r="D12" s="2">
        <v>0</v>
      </c>
      <c r="E12" s="2">
        <v>0</v>
      </c>
      <c r="F12" s="2">
        <v>1</v>
      </c>
      <c r="G12" s="2">
        <f>SUMPRODUCT($B$5:$F$5,B12:F12)</f>
        <v>1</v>
      </c>
      <c r="H12" s="3" t="s">
        <v>4</v>
      </c>
      <c r="I12" s="12">
        <v>1</v>
      </c>
    </row>
    <row r="13" spans="1:9" x14ac:dyDescent="0.25">
      <c r="B13" s="2">
        <v>0</v>
      </c>
      <c r="C13" s="2">
        <v>1</v>
      </c>
      <c r="D13" s="2">
        <v>0</v>
      </c>
      <c r="E13" s="2">
        <v>0</v>
      </c>
      <c r="F13" s="2">
        <v>1</v>
      </c>
      <c r="G13" s="2">
        <f>SUMPRODUCT($B$5:$F$5,B13:F13)</f>
        <v>1</v>
      </c>
      <c r="H13" s="3" t="s">
        <v>3</v>
      </c>
      <c r="I13" s="12">
        <v>1</v>
      </c>
    </row>
    <row r="14" spans="1:9" x14ac:dyDescent="0.25">
      <c r="B14" s="2">
        <v>0</v>
      </c>
      <c r="C14" s="2">
        <v>0</v>
      </c>
      <c r="D14" s="2">
        <v>1</v>
      </c>
      <c r="E14" s="2">
        <v>0</v>
      </c>
      <c r="F14" s="2">
        <v>-1</v>
      </c>
      <c r="G14" s="2">
        <f>SUMPRODUCT($B$5:$F$5,B14:F14)</f>
        <v>0</v>
      </c>
      <c r="H14" s="3" t="s">
        <v>4</v>
      </c>
      <c r="I14" s="11"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workbookViewId="0">
      <selection activeCell="A4" sqref="A4"/>
    </sheetView>
  </sheetViews>
  <sheetFormatPr defaultColWidth="8.85546875" defaultRowHeight="15" x14ac:dyDescent="0.25"/>
  <cols>
    <col min="1" max="1" width="18.7109375" style="2" customWidth="1"/>
    <col min="2" max="6" width="6.7109375" style="2" customWidth="1"/>
    <col min="7" max="7" width="7.7109375" style="2" customWidth="1"/>
    <col min="8" max="8" width="4.7109375" style="3" customWidth="1"/>
    <col min="9" max="9" width="8.7109375" style="2" customWidth="1"/>
    <col min="10" max="16384" width="8.85546875" style="2"/>
  </cols>
  <sheetData>
    <row r="1" spans="1:9" x14ac:dyDescent="0.25">
      <c r="A1" s="1" t="s">
        <v>5</v>
      </c>
    </row>
    <row r="3" spans="1:9" x14ac:dyDescent="0.25">
      <c r="A3" s="1" t="s">
        <v>0</v>
      </c>
    </row>
    <row r="4" spans="1:9" x14ac:dyDescent="0.25">
      <c r="A4" s="4" t="s">
        <v>110</v>
      </c>
      <c r="B4" s="3" t="s">
        <v>9</v>
      </c>
      <c r="C4" s="3" t="s">
        <v>10</v>
      </c>
      <c r="D4" s="3" t="s">
        <v>11</v>
      </c>
      <c r="E4" s="3" t="s">
        <v>12</v>
      </c>
      <c r="F4" s="3" t="s">
        <v>13</v>
      </c>
    </row>
    <row r="5" spans="1:9" x14ac:dyDescent="0.25">
      <c r="A5" s="4" t="s">
        <v>14</v>
      </c>
      <c r="B5" s="5">
        <v>0</v>
      </c>
      <c r="C5" s="6">
        <v>0</v>
      </c>
      <c r="D5" s="6">
        <v>1</v>
      </c>
      <c r="E5" s="6">
        <v>0</v>
      </c>
      <c r="F5" s="7">
        <v>1</v>
      </c>
    </row>
    <row r="6" spans="1:9" x14ac:dyDescent="0.25">
      <c r="A6" s="1"/>
      <c r="B6" s="2">
        <f>B5</f>
        <v>0</v>
      </c>
      <c r="C6" s="2">
        <f t="shared" ref="C6:E6" si="0">C5</f>
        <v>0</v>
      </c>
      <c r="D6" s="2">
        <f t="shared" si="0"/>
        <v>1</v>
      </c>
      <c r="E6" s="2">
        <f t="shared" si="0"/>
        <v>0</v>
      </c>
      <c r="F6" s="2">
        <f>IF(D5&gt;=1,F5,0)</f>
        <v>1</v>
      </c>
    </row>
    <row r="7" spans="1:9" x14ac:dyDescent="0.25">
      <c r="A7" s="1" t="s">
        <v>1</v>
      </c>
    </row>
    <row r="8" spans="1:9" x14ac:dyDescent="0.25">
      <c r="A8" s="4" t="s">
        <v>6</v>
      </c>
      <c r="B8" s="8">
        <v>2</v>
      </c>
      <c r="C8" s="2">
        <v>3.6</v>
      </c>
      <c r="D8" s="2">
        <v>3.2</v>
      </c>
      <c r="E8" s="2">
        <v>1.6</v>
      </c>
      <c r="F8" s="2">
        <v>2.8</v>
      </c>
      <c r="G8" s="13">
        <f>SUMPRODUCT($B$6:$F$6,B8:F8)</f>
        <v>6</v>
      </c>
    </row>
    <row r="9" spans="1:9" x14ac:dyDescent="0.25">
      <c r="A9" s="1"/>
    </row>
    <row r="10" spans="1:9" x14ac:dyDescent="0.25">
      <c r="A10" s="1" t="s">
        <v>2</v>
      </c>
      <c r="I10" s="2" t="s">
        <v>7</v>
      </c>
    </row>
    <row r="11" spans="1:9" x14ac:dyDescent="0.25">
      <c r="A11" s="4" t="s">
        <v>8</v>
      </c>
      <c r="B11" s="2">
        <v>12</v>
      </c>
      <c r="C11" s="2">
        <v>24</v>
      </c>
      <c r="D11" s="2">
        <v>20</v>
      </c>
      <c r="E11" s="2">
        <v>8</v>
      </c>
      <c r="F11" s="2">
        <v>16</v>
      </c>
      <c r="G11" s="2">
        <f>SUMPRODUCT($B$6:$F$6,B11:F11)</f>
        <v>36</v>
      </c>
      <c r="H11" s="3" t="s">
        <v>3</v>
      </c>
      <c r="I11" s="10">
        <v>40</v>
      </c>
    </row>
    <row r="12" spans="1:9" x14ac:dyDescent="0.25">
      <c r="B12" s="2">
        <v>0</v>
      </c>
      <c r="C12" s="2">
        <v>1</v>
      </c>
      <c r="D12" s="2">
        <v>0</v>
      </c>
      <c r="E12" s="2">
        <v>0</v>
      </c>
      <c r="F12" s="2">
        <v>1</v>
      </c>
      <c r="G12" s="2">
        <f t="shared" ref="G12:G14" si="1">SUMPRODUCT($B$6:$F$6,B12:F12)</f>
        <v>1</v>
      </c>
      <c r="H12" s="3" t="s">
        <v>4</v>
      </c>
      <c r="I12" s="12">
        <v>1</v>
      </c>
    </row>
    <row r="13" spans="1:9" x14ac:dyDescent="0.25">
      <c r="B13" s="2">
        <v>0</v>
      </c>
      <c r="C13" s="2">
        <v>1</v>
      </c>
      <c r="D13" s="2">
        <v>0</v>
      </c>
      <c r="E13" s="2">
        <v>0</v>
      </c>
      <c r="F13" s="2">
        <v>1</v>
      </c>
      <c r="G13" s="2">
        <f t="shared" si="1"/>
        <v>1</v>
      </c>
      <c r="H13" s="3" t="s">
        <v>3</v>
      </c>
      <c r="I13" s="12">
        <v>1</v>
      </c>
    </row>
    <row r="14" spans="1:9" x14ac:dyDescent="0.25">
      <c r="B14" s="2">
        <v>0</v>
      </c>
      <c r="C14" s="2">
        <v>0</v>
      </c>
      <c r="D14" s="2">
        <v>1</v>
      </c>
      <c r="E14" s="2">
        <v>0</v>
      </c>
      <c r="F14" s="2">
        <v>-1</v>
      </c>
      <c r="G14" s="2">
        <f t="shared" si="1"/>
        <v>0</v>
      </c>
      <c r="H14" s="3" t="s">
        <v>4</v>
      </c>
      <c r="I14" s="11">
        <v>0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6:E14"/>
  <sheetViews>
    <sheetView showGridLines="0" workbookViewId="0"/>
  </sheetViews>
  <sheetFormatPr defaultRowHeight="12.75" x14ac:dyDescent="0.2"/>
  <sheetData>
    <row r="6" spans="2:5" x14ac:dyDescent="0.2">
      <c r="B6" s="14" t="s">
        <v>15</v>
      </c>
    </row>
    <row r="8" spans="2:5" x14ac:dyDescent="0.2">
      <c r="D8" s="15" t="s">
        <v>16</v>
      </c>
    </row>
    <row r="10" spans="2:5" x14ac:dyDescent="0.2">
      <c r="B10" s="16" t="s">
        <v>17</v>
      </c>
    </row>
    <row r="11" spans="2:5" x14ac:dyDescent="0.2">
      <c r="B11" s="17" t="s">
        <v>18</v>
      </c>
    </row>
    <row r="14" spans="2:5" x14ac:dyDescent="0.2">
      <c r="E14" s="17" t="s">
        <v>19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9"/>
  <sheetViews>
    <sheetView workbookViewId="0">
      <selection activeCell="F19" sqref="F19"/>
    </sheetView>
  </sheetViews>
  <sheetFormatPr defaultColWidth="8.85546875" defaultRowHeight="15" x14ac:dyDescent="0.25"/>
  <cols>
    <col min="1" max="6" width="8.85546875" style="2"/>
    <col min="7" max="7" width="4.7109375" style="2" customWidth="1"/>
    <col min="8" max="16384" width="8.85546875" style="2"/>
  </cols>
  <sheetData>
    <row r="1" spans="1:8" x14ac:dyDescent="0.25">
      <c r="A1" s="1" t="s">
        <v>20</v>
      </c>
    </row>
    <row r="2" spans="1:8" x14ac:dyDescent="0.25">
      <c r="A2" s="18" t="s">
        <v>21</v>
      </c>
    </row>
    <row r="3" spans="1:8" x14ac:dyDescent="0.25">
      <c r="A3" s="24" t="s">
        <v>22</v>
      </c>
      <c r="B3" s="19"/>
      <c r="C3" s="19"/>
      <c r="D3" s="19"/>
      <c r="E3" s="19"/>
    </row>
    <row r="4" spans="1:8" x14ac:dyDescent="0.25">
      <c r="A4" s="24"/>
      <c r="B4" s="19"/>
      <c r="C4" s="20" t="s">
        <v>23</v>
      </c>
      <c r="D4" s="20" t="s">
        <v>24</v>
      </c>
      <c r="E4" s="20" t="s">
        <v>25</v>
      </c>
    </row>
    <row r="5" spans="1:8" x14ac:dyDescent="0.25">
      <c r="A5" s="24"/>
      <c r="B5" s="19"/>
      <c r="C5" s="5">
        <v>300</v>
      </c>
      <c r="D5" s="6">
        <v>160</v>
      </c>
      <c r="E5" s="7">
        <v>50</v>
      </c>
      <c r="F5" s="2" t="s">
        <v>26</v>
      </c>
    </row>
    <row r="6" spans="1:8" x14ac:dyDescent="0.25">
      <c r="A6" s="24"/>
      <c r="B6" s="19" t="s">
        <v>27</v>
      </c>
      <c r="C6" s="19" t="s">
        <v>27</v>
      </c>
      <c r="D6" s="19" t="s">
        <v>27</v>
      </c>
      <c r="E6" s="19" t="s">
        <v>27</v>
      </c>
      <c r="F6" s="19" t="s">
        <v>27</v>
      </c>
      <c r="G6" s="19" t="s">
        <v>27</v>
      </c>
      <c r="H6" s="19" t="s">
        <v>27</v>
      </c>
    </row>
    <row r="7" spans="1:8" x14ac:dyDescent="0.25">
      <c r="A7" s="24" t="s">
        <v>28</v>
      </c>
    </row>
    <row r="8" spans="1:8" x14ac:dyDescent="0.25">
      <c r="A8" s="24"/>
      <c r="B8" s="4" t="s">
        <v>29</v>
      </c>
      <c r="C8" s="21">
        <v>1.2</v>
      </c>
      <c r="D8" s="21">
        <v>1.8</v>
      </c>
      <c r="E8" s="21">
        <v>2.2000000000000002</v>
      </c>
      <c r="F8" s="22">
        <f>SUMPRODUCT($C$5:$E$5,C8:E8)</f>
        <v>758</v>
      </c>
      <c r="G8" s="2" t="s">
        <v>27</v>
      </c>
    </row>
    <row r="9" spans="1:8" x14ac:dyDescent="0.25">
      <c r="A9" s="24" t="s">
        <v>2</v>
      </c>
    </row>
    <row r="10" spans="1:8" x14ac:dyDescent="0.25">
      <c r="B10" s="3" t="s">
        <v>30</v>
      </c>
      <c r="C10" s="2">
        <v>3</v>
      </c>
      <c r="D10" s="2">
        <v>4</v>
      </c>
      <c r="E10" s="2">
        <v>8</v>
      </c>
      <c r="F10" s="2">
        <f t="shared" ref="F10:F15" si="0">SUMPRODUCT($C$5:$E$5,C10:E10)</f>
        <v>1940</v>
      </c>
      <c r="G10" s="3" t="s">
        <v>3</v>
      </c>
      <c r="H10" s="10">
        <v>2000</v>
      </c>
    </row>
    <row r="11" spans="1:8" x14ac:dyDescent="0.25">
      <c r="B11" s="3" t="s">
        <v>31</v>
      </c>
      <c r="C11" s="2">
        <v>3</v>
      </c>
      <c r="D11" s="2">
        <v>5</v>
      </c>
      <c r="E11" s="2">
        <v>6</v>
      </c>
      <c r="F11" s="2">
        <f t="shared" si="0"/>
        <v>2000</v>
      </c>
      <c r="G11" s="3" t="s">
        <v>3</v>
      </c>
      <c r="H11" s="12">
        <v>2000</v>
      </c>
    </row>
    <row r="12" spans="1:8" x14ac:dyDescent="0.25">
      <c r="B12" s="3" t="s">
        <v>32</v>
      </c>
      <c r="C12" s="2">
        <v>2</v>
      </c>
      <c r="D12" s="2">
        <v>3</v>
      </c>
      <c r="E12" s="2">
        <v>9</v>
      </c>
      <c r="F12" s="2">
        <f t="shared" si="0"/>
        <v>1530</v>
      </c>
      <c r="G12" s="3" t="s">
        <v>3</v>
      </c>
      <c r="H12" s="12">
        <v>2000</v>
      </c>
    </row>
    <row r="13" spans="1:8" x14ac:dyDescent="0.25">
      <c r="B13" s="2" t="s">
        <v>27</v>
      </c>
      <c r="C13" s="2">
        <v>1</v>
      </c>
      <c r="D13" s="2" t="s">
        <v>27</v>
      </c>
      <c r="E13" s="2" t="s">
        <v>27</v>
      </c>
      <c r="F13" s="2">
        <f t="shared" si="0"/>
        <v>300</v>
      </c>
      <c r="G13" s="3" t="s">
        <v>3</v>
      </c>
      <c r="H13" s="12">
        <v>300</v>
      </c>
    </row>
    <row r="14" spans="1:8" x14ac:dyDescent="0.25">
      <c r="B14" s="2" t="s">
        <v>27</v>
      </c>
      <c r="C14" s="2" t="s">
        <v>27</v>
      </c>
      <c r="D14" s="2">
        <v>1</v>
      </c>
      <c r="E14" s="2" t="s">
        <v>27</v>
      </c>
      <c r="F14" s="2">
        <f t="shared" si="0"/>
        <v>160</v>
      </c>
      <c r="G14" s="3" t="s">
        <v>3</v>
      </c>
      <c r="H14" s="12">
        <v>200</v>
      </c>
    </row>
    <row r="15" spans="1:8" x14ac:dyDescent="0.25">
      <c r="B15" s="2" t="s">
        <v>27</v>
      </c>
      <c r="C15" s="2" t="s">
        <v>27</v>
      </c>
      <c r="D15" s="2" t="s">
        <v>27</v>
      </c>
      <c r="E15" s="2">
        <v>1</v>
      </c>
      <c r="F15" s="2">
        <f t="shared" si="0"/>
        <v>50</v>
      </c>
      <c r="G15" s="3" t="s">
        <v>3</v>
      </c>
      <c r="H15" s="11">
        <v>50</v>
      </c>
    </row>
    <row r="16" spans="1:8" x14ac:dyDescent="0.25">
      <c r="B16" s="2" t="s">
        <v>27</v>
      </c>
      <c r="C16" s="2" t="s">
        <v>27</v>
      </c>
      <c r="D16" s="2" t="s">
        <v>27</v>
      </c>
      <c r="E16" s="2" t="s">
        <v>27</v>
      </c>
      <c r="F16" s="2" t="s">
        <v>27</v>
      </c>
    </row>
    <row r="17" spans="2:6" x14ac:dyDescent="0.25">
      <c r="B17" s="4" t="s">
        <v>33</v>
      </c>
      <c r="C17" s="2">
        <v>60</v>
      </c>
      <c r="D17" s="2">
        <v>200</v>
      </c>
      <c r="E17" s="2">
        <v>100</v>
      </c>
      <c r="F17" s="23">
        <f>SUM(C17:E17)</f>
        <v>360</v>
      </c>
    </row>
    <row r="18" spans="2:6" x14ac:dyDescent="0.25">
      <c r="B18" s="4"/>
    </row>
    <row r="19" spans="2:6" x14ac:dyDescent="0.25">
      <c r="B19" s="4" t="s">
        <v>34</v>
      </c>
      <c r="F19" s="9">
        <f>F8-F17</f>
        <v>398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9"/>
  <sheetViews>
    <sheetView workbookViewId="0">
      <selection activeCell="I10" sqref="I10"/>
    </sheetView>
  </sheetViews>
  <sheetFormatPr defaultColWidth="8.7109375" defaultRowHeight="15" x14ac:dyDescent="0.25"/>
  <cols>
    <col min="1" max="9" width="8.7109375" style="2"/>
    <col min="10" max="10" width="4.7109375" style="2" customWidth="1"/>
    <col min="11" max="16384" width="8.7109375" style="2"/>
  </cols>
  <sheetData>
    <row r="1" spans="1:11" x14ac:dyDescent="0.25">
      <c r="A1" s="1" t="s">
        <v>35</v>
      </c>
    </row>
    <row r="2" spans="1:11" x14ac:dyDescent="0.25">
      <c r="A2" s="1"/>
    </row>
    <row r="3" spans="1:11" x14ac:dyDescent="0.25">
      <c r="A3" s="1" t="s">
        <v>22</v>
      </c>
      <c r="B3" s="19"/>
      <c r="C3" s="19"/>
      <c r="D3" s="19"/>
      <c r="E3" s="19"/>
      <c r="F3" s="19"/>
      <c r="G3" s="19"/>
      <c r="H3" s="19"/>
    </row>
    <row r="4" spans="1:11" x14ac:dyDescent="0.25">
      <c r="A4" s="1"/>
      <c r="B4" s="19"/>
      <c r="C4" s="20" t="s">
        <v>36</v>
      </c>
      <c r="D4" s="20" t="s">
        <v>37</v>
      </c>
      <c r="E4" s="20" t="s">
        <v>38</v>
      </c>
      <c r="F4" s="20" t="s">
        <v>39</v>
      </c>
      <c r="G4" s="20" t="s">
        <v>40</v>
      </c>
      <c r="H4" s="20" t="s">
        <v>41</v>
      </c>
    </row>
    <row r="5" spans="1:11" x14ac:dyDescent="0.25">
      <c r="A5" s="1"/>
      <c r="B5" s="19"/>
      <c r="C5" s="5">
        <v>300</v>
      </c>
      <c r="D5" s="6">
        <v>200</v>
      </c>
      <c r="E5" s="6">
        <v>0</v>
      </c>
      <c r="F5" s="6">
        <v>1</v>
      </c>
      <c r="G5" s="6">
        <v>1</v>
      </c>
      <c r="H5" s="7">
        <v>0</v>
      </c>
      <c r="I5" s="2" t="s">
        <v>26</v>
      </c>
    </row>
    <row r="6" spans="1:11" x14ac:dyDescent="0.25">
      <c r="A6" s="1"/>
      <c r="B6" s="19" t="s">
        <v>27</v>
      </c>
      <c r="C6" s="19" t="s">
        <v>27</v>
      </c>
      <c r="D6" s="19" t="s">
        <v>27</v>
      </c>
      <c r="E6" s="19" t="s">
        <v>27</v>
      </c>
      <c r="F6" s="19"/>
      <c r="G6" s="19"/>
      <c r="H6" s="19"/>
      <c r="I6" s="19" t="s">
        <v>27</v>
      </c>
      <c r="J6" s="19" t="s">
        <v>27</v>
      </c>
      <c r="K6" s="19" t="s">
        <v>27</v>
      </c>
    </row>
    <row r="7" spans="1:11" x14ac:dyDescent="0.25">
      <c r="A7" s="1" t="s">
        <v>28</v>
      </c>
    </row>
    <row r="8" spans="1:11" x14ac:dyDescent="0.25">
      <c r="B8" s="4" t="s">
        <v>29</v>
      </c>
      <c r="C8" s="21">
        <v>1.2</v>
      </c>
      <c r="D8" s="21">
        <v>1.8</v>
      </c>
      <c r="E8" s="21">
        <v>2.2000000000000002</v>
      </c>
      <c r="F8" s="34"/>
      <c r="G8" s="34"/>
      <c r="I8" s="35">
        <f>SUMPRODUCT($C$5:$H$5,C8:H8)</f>
        <v>720</v>
      </c>
      <c r="J8" s="3" t="s">
        <v>42</v>
      </c>
    </row>
    <row r="9" spans="1:11" x14ac:dyDescent="0.25">
      <c r="B9" s="4" t="s">
        <v>17</v>
      </c>
      <c r="C9" s="21"/>
      <c r="D9" s="21"/>
      <c r="E9" s="21"/>
      <c r="F9" s="34">
        <v>-60</v>
      </c>
      <c r="G9" s="34">
        <v>-200</v>
      </c>
      <c r="H9" s="34">
        <v>-100</v>
      </c>
      <c r="I9" s="35">
        <f>SUMPRODUCT($C$5:$H$5,C9:H9)</f>
        <v>-260</v>
      </c>
      <c r="J9" s="3" t="s">
        <v>42</v>
      </c>
    </row>
    <row r="10" spans="1:11" x14ac:dyDescent="0.25">
      <c r="B10" s="4" t="s">
        <v>34</v>
      </c>
      <c r="C10" s="21"/>
      <c r="D10" s="21"/>
      <c r="E10" s="21"/>
      <c r="F10" s="21"/>
      <c r="G10" s="21"/>
      <c r="H10" s="21"/>
      <c r="I10" s="9">
        <f>I8+I9</f>
        <v>460</v>
      </c>
      <c r="J10" s="3" t="s">
        <v>42</v>
      </c>
    </row>
    <row r="11" spans="1:11" x14ac:dyDescent="0.25">
      <c r="B11" s="4"/>
      <c r="C11" s="21"/>
      <c r="D11" s="21"/>
      <c r="E11" s="21"/>
      <c r="F11" s="21"/>
      <c r="G11" s="21"/>
      <c r="H11" s="21"/>
      <c r="I11" s="35"/>
    </row>
    <row r="12" spans="1:11" x14ac:dyDescent="0.25">
      <c r="A12" s="1" t="s">
        <v>2</v>
      </c>
    </row>
    <row r="13" spans="1:11" x14ac:dyDescent="0.25">
      <c r="B13" s="3" t="s">
        <v>30</v>
      </c>
      <c r="C13" s="2">
        <v>3</v>
      </c>
      <c r="D13" s="2">
        <v>4</v>
      </c>
      <c r="E13" s="2">
        <v>8</v>
      </c>
      <c r="F13" s="2">
        <v>0</v>
      </c>
      <c r="G13" s="2">
        <v>0</v>
      </c>
      <c r="H13" s="2">
        <v>0</v>
      </c>
      <c r="I13" s="2">
        <f t="shared" ref="I13:I18" si="0">SUMPRODUCT($C$5:$H$5,C13:H13)</f>
        <v>1700</v>
      </c>
      <c r="J13" s="3" t="s">
        <v>3</v>
      </c>
      <c r="K13" s="10">
        <v>2000</v>
      </c>
    </row>
    <row r="14" spans="1:11" x14ac:dyDescent="0.25">
      <c r="B14" s="3" t="s">
        <v>31</v>
      </c>
      <c r="C14" s="2">
        <v>3</v>
      </c>
      <c r="D14" s="2">
        <v>5</v>
      </c>
      <c r="E14" s="2">
        <v>6</v>
      </c>
      <c r="F14" s="2">
        <v>0</v>
      </c>
      <c r="G14" s="2">
        <v>0</v>
      </c>
      <c r="H14" s="2">
        <v>0</v>
      </c>
      <c r="I14" s="2">
        <f t="shared" si="0"/>
        <v>1900</v>
      </c>
      <c r="J14" s="3" t="s">
        <v>3</v>
      </c>
      <c r="K14" s="12">
        <v>2000</v>
      </c>
    </row>
    <row r="15" spans="1:11" x14ac:dyDescent="0.25">
      <c r="B15" s="3" t="s">
        <v>32</v>
      </c>
      <c r="C15" s="2">
        <v>2</v>
      </c>
      <c r="D15" s="2">
        <v>3</v>
      </c>
      <c r="E15" s="2">
        <v>9</v>
      </c>
      <c r="F15" s="2">
        <v>0</v>
      </c>
      <c r="G15" s="2">
        <v>0</v>
      </c>
      <c r="H15" s="2">
        <v>0</v>
      </c>
      <c r="I15" s="2">
        <f t="shared" si="0"/>
        <v>1200</v>
      </c>
      <c r="J15" s="3" t="s">
        <v>3</v>
      </c>
      <c r="K15" s="12">
        <v>2000</v>
      </c>
    </row>
    <row r="16" spans="1:11" x14ac:dyDescent="0.25">
      <c r="B16" s="2" t="s">
        <v>27</v>
      </c>
      <c r="C16" s="2">
        <v>1</v>
      </c>
      <c r="D16" s="2" t="s">
        <v>27</v>
      </c>
      <c r="E16" s="2" t="s">
        <v>27</v>
      </c>
      <c r="F16" s="2">
        <v>-300</v>
      </c>
      <c r="G16" s="2">
        <v>0</v>
      </c>
      <c r="H16" s="2">
        <v>0</v>
      </c>
      <c r="I16" s="2">
        <f t="shared" si="0"/>
        <v>0</v>
      </c>
      <c r="J16" s="3" t="s">
        <v>3</v>
      </c>
      <c r="K16" s="12">
        <v>0</v>
      </c>
    </row>
    <row r="17" spans="2:11" x14ac:dyDescent="0.25">
      <c r="B17" s="2" t="s">
        <v>27</v>
      </c>
      <c r="C17" s="2" t="s">
        <v>27</v>
      </c>
      <c r="D17" s="2">
        <v>1</v>
      </c>
      <c r="E17" s="2" t="s">
        <v>27</v>
      </c>
      <c r="G17" s="2">
        <v>-200</v>
      </c>
      <c r="I17" s="2">
        <f t="shared" si="0"/>
        <v>0</v>
      </c>
      <c r="J17" s="3" t="s">
        <v>3</v>
      </c>
      <c r="K17" s="12">
        <v>0</v>
      </c>
    </row>
    <row r="18" spans="2:11" x14ac:dyDescent="0.25">
      <c r="B18" s="2" t="s">
        <v>27</v>
      </c>
      <c r="C18" s="2" t="s">
        <v>27</v>
      </c>
      <c r="D18" s="2" t="s">
        <v>27</v>
      </c>
      <c r="E18" s="2">
        <v>1</v>
      </c>
      <c r="H18" s="2">
        <v>-50</v>
      </c>
      <c r="I18" s="2">
        <f t="shared" si="0"/>
        <v>0</v>
      </c>
      <c r="J18" s="3" t="s">
        <v>3</v>
      </c>
      <c r="K18" s="11">
        <v>0</v>
      </c>
    </row>
    <row r="19" spans="2:11" x14ac:dyDescent="0.25">
      <c r="B19" s="2" t="s">
        <v>27</v>
      </c>
      <c r="C19" s="2" t="s">
        <v>27</v>
      </c>
      <c r="D19" s="2" t="s">
        <v>27</v>
      </c>
      <c r="E19" s="2" t="s">
        <v>27</v>
      </c>
      <c r="I19" s="2" t="s">
        <v>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6"/>
  <sheetViews>
    <sheetView workbookViewId="0">
      <selection activeCell="F9" sqref="F9"/>
    </sheetView>
  </sheetViews>
  <sheetFormatPr defaultColWidth="8.85546875" defaultRowHeight="15" x14ac:dyDescent="0.25"/>
  <cols>
    <col min="1" max="6" width="8.7109375" style="2" customWidth="1"/>
    <col min="7" max="7" width="4.7109375" style="2" customWidth="1"/>
    <col min="8" max="8" width="8.7109375" style="2" customWidth="1"/>
    <col min="9" max="16384" width="8.85546875" style="2"/>
  </cols>
  <sheetData>
    <row r="1" spans="1:8" x14ac:dyDescent="0.25">
      <c r="A1" s="1" t="s">
        <v>35</v>
      </c>
    </row>
    <row r="2" spans="1:8" x14ac:dyDescent="0.25">
      <c r="A2" s="1"/>
    </row>
    <row r="3" spans="1:8" x14ac:dyDescent="0.25">
      <c r="A3" s="1" t="s">
        <v>22</v>
      </c>
      <c r="B3" s="19"/>
      <c r="C3" s="19"/>
      <c r="D3" s="19"/>
      <c r="E3" s="19"/>
    </row>
    <row r="4" spans="1:8" x14ac:dyDescent="0.25">
      <c r="A4" s="1"/>
      <c r="B4" s="19"/>
      <c r="C4" s="20" t="s">
        <v>23</v>
      </c>
      <c r="D4" s="20" t="s">
        <v>24</v>
      </c>
      <c r="E4" s="20" t="s">
        <v>25</v>
      </c>
    </row>
    <row r="5" spans="1:8" x14ac:dyDescent="0.25">
      <c r="A5" s="1"/>
      <c r="B5" s="19"/>
      <c r="C5" s="25">
        <v>300</v>
      </c>
      <c r="D5" s="26">
        <v>200</v>
      </c>
      <c r="E5" s="27">
        <v>0</v>
      </c>
      <c r="F5" s="2" t="s">
        <v>26</v>
      </c>
    </row>
    <row r="6" spans="1:8" x14ac:dyDescent="0.25">
      <c r="A6" s="1"/>
      <c r="B6" s="19" t="s">
        <v>27</v>
      </c>
      <c r="C6" s="28">
        <v>1</v>
      </c>
      <c r="D6" s="29">
        <v>1</v>
      </c>
      <c r="E6" s="30">
        <v>0</v>
      </c>
      <c r="F6" s="2" t="s">
        <v>43</v>
      </c>
    </row>
    <row r="7" spans="1:8" x14ac:dyDescent="0.25">
      <c r="A7" s="1" t="s">
        <v>28</v>
      </c>
    </row>
    <row r="8" spans="1:8" x14ac:dyDescent="0.25">
      <c r="A8" s="1"/>
      <c r="B8" s="4" t="s">
        <v>29</v>
      </c>
      <c r="C8" s="21">
        <v>1.2</v>
      </c>
      <c r="D8" s="21">
        <v>1.8</v>
      </c>
      <c r="E8" s="21">
        <v>2.2000000000000002</v>
      </c>
    </row>
    <row r="9" spans="1:8" x14ac:dyDescent="0.25">
      <c r="B9" s="4" t="s">
        <v>17</v>
      </c>
      <c r="C9" s="2">
        <v>60</v>
      </c>
      <c r="D9" s="2">
        <v>200</v>
      </c>
      <c r="E9" s="2">
        <v>100</v>
      </c>
      <c r="F9" s="9">
        <f>SUMPRODUCT(C5:E5,C8:E8)-SUMPRODUCT($C$6:$E$6,C9:E9)</f>
        <v>460</v>
      </c>
      <c r="G9" s="3" t="s">
        <v>42</v>
      </c>
    </row>
    <row r="10" spans="1:8" x14ac:dyDescent="0.25">
      <c r="A10" s="1" t="s">
        <v>2</v>
      </c>
    </row>
    <row r="11" spans="1:8" x14ac:dyDescent="0.25">
      <c r="B11" s="3" t="s">
        <v>30</v>
      </c>
      <c r="C11" s="2">
        <v>3</v>
      </c>
      <c r="D11" s="2">
        <v>4</v>
      </c>
      <c r="E11" s="2">
        <v>8</v>
      </c>
      <c r="F11" s="2">
        <f>SUMPRODUCT($C$5:$E$5,C11:E11)</f>
        <v>1700</v>
      </c>
      <c r="G11" s="3" t="s">
        <v>3</v>
      </c>
      <c r="H11" s="10">
        <v>2000</v>
      </c>
    </row>
    <row r="12" spans="1:8" x14ac:dyDescent="0.25">
      <c r="B12" s="3" t="s">
        <v>31</v>
      </c>
      <c r="C12" s="2">
        <v>3</v>
      </c>
      <c r="D12" s="2">
        <v>5</v>
      </c>
      <c r="E12" s="2">
        <v>6</v>
      </c>
      <c r="F12" s="2">
        <f>SUMPRODUCT($C$5:$E$5,C12:E12)</f>
        <v>1900</v>
      </c>
      <c r="G12" s="3" t="s">
        <v>3</v>
      </c>
      <c r="H12" s="12">
        <v>2000</v>
      </c>
    </row>
    <row r="13" spans="1:8" x14ac:dyDescent="0.25">
      <c r="B13" s="3" t="s">
        <v>32</v>
      </c>
      <c r="C13" s="2">
        <v>2</v>
      </c>
      <c r="D13" s="2">
        <v>3</v>
      </c>
      <c r="E13" s="2">
        <v>9</v>
      </c>
      <c r="F13" s="2">
        <f>SUMPRODUCT($C$5:$E$5,C13:E13)</f>
        <v>1200</v>
      </c>
      <c r="G13" s="3" t="s">
        <v>3</v>
      </c>
      <c r="H13" s="11">
        <v>2000</v>
      </c>
    </row>
    <row r="14" spans="1:8" x14ac:dyDescent="0.25">
      <c r="B14" s="2" t="s">
        <v>27</v>
      </c>
      <c r="C14" s="2" t="s">
        <v>27</v>
      </c>
      <c r="D14" s="2" t="s">
        <v>27</v>
      </c>
      <c r="E14" s="2" t="s">
        <v>27</v>
      </c>
      <c r="F14" s="2" t="s">
        <v>27</v>
      </c>
      <c r="G14" s="2" t="s">
        <v>27</v>
      </c>
      <c r="H14" s="2" t="s">
        <v>27</v>
      </c>
    </row>
    <row r="15" spans="1:8" x14ac:dyDescent="0.25">
      <c r="B15" s="2" t="s">
        <v>44</v>
      </c>
      <c r="C15" s="2">
        <v>300</v>
      </c>
      <c r="D15" s="2">
        <v>200</v>
      </c>
      <c r="E15" s="2">
        <v>50</v>
      </c>
      <c r="F15" s="2" t="s">
        <v>26</v>
      </c>
      <c r="G15" s="2" t="s">
        <v>27</v>
      </c>
      <c r="H15" s="2" t="s">
        <v>27</v>
      </c>
    </row>
    <row r="16" spans="1:8" x14ac:dyDescent="0.25">
      <c r="B16" s="2" t="s">
        <v>45</v>
      </c>
      <c r="C16" s="31">
        <f>C5-C15*C6</f>
        <v>0</v>
      </c>
      <c r="D16" s="32">
        <f>D5-D15*D6</f>
        <v>0</v>
      </c>
      <c r="E16" s="33">
        <f>E5-E15*E6</f>
        <v>0</v>
      </c>
      <c r="F16" s="2" t="s">
        <v>27</v>
      </c>
      <c r="G16" s="2" t="s">
        <v>27</v>
      </c>
      <c r="H16" s="2" t="s">
        <v>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18"/>
  <sheetViews>
    <sheetView workbookViewId="0">
      <selection activeCell="G18" sqref="G18"/>
    </sheetView>
  </sheetViews>
  <sheetFormatPr defaultColWidth="8.85546875" defaultRowHeight="15" x14ac:dyDescent="0.25"/>
  <cols>
    <col min="1" max="1" width="12.42578125" style="2" customWidth="1"/>
    <col min="2" max="2" width="9.28515625" style="2" customWidth="1"/>
    <col min="3" max="3" width="8.7109375" style="2" customWidth="1"/>
    <col min="4" max="4" width="10.42578125" style="2" bestFit="1" customWidth="1"/>
    <col min="5" max="6" width="8.7109375" style="2" customWidth="1"/>
    <col min="7" max="7" width="8.85546875" style="2"/>
    <col min="8" max="8" width="5.7109375" style="2" customWidth="1"/>
    <col min="9" max="12" width="6.7109375" style="2" customWidth="1"/>
    <col min="13" max="16384" width="8.85546875" style="2"/>
  </cols>
  <sheetData>
    <row r="1" spans="1:12" x14ac:dyDescent="0.25">
      <c r="A1" s="1" t="s">
        <v>94</v>
      </c>
      <c r="C1" s="18" t="s">
        <v>95</v>
      </c>
    </row>
    <row r="2" spans="1:12" x14ac:dyDescent="0.25">
      <c r="A2" s="1"/>
    </row>
    <row r="3" spans="1:12" x14ac:dyDescent="0.25">
      <c r="A3" s="1" t="s">
        <v>47</v>
      </c>
      <c r="D3" s="54" t="s">
        <v>80</v>
      </c>
    </row>
    <row r="4" spans="1:12" x14ac:dyDescent="0.25">
      <c r="A4" s="54" t="s">
        <v>96</v>
      </c>
      <c r="B4" s="24" t="s">
        <v>81</v>
      </c>
      <c r="C4" s="3" t="s">
        <v>82</v>
      </c>
      <c r="D4" s="3" t="s">
        <v>83</v>
      </c>
      <c r="E4" s="3" t="s">
        <v>84</v>
      </c>
      <c r="F4" s="3" t="s">
        <v>85</v>
      </c>
      <c r="G4" s="54" t="s">
        <v>86</v>
      </c>
    </row>
    <row r="5" spans="1:12" x14ac:dyDescent="0.25">
      <c r="A5" s="4" t="s">
        <v>87</v>
      </c>
      <c r="B5" s="10">
        <v>6000</v>
      </c>
      <c r="C5" s="55">
        <v>206</v>
      </c>
      <c r="D5" s="56">
        <v>225</v>
      </c>
      <c r="E5" s="56">
        <v>230</v>
      </c>
      <c r="F5" s="57">
        <v>290</v>
      </c>
      <c r="G5" s="2">
        <v>150</v>
      </c>
    </row>
    <row r="6" spans="1:12" x14ac:dyDescent="0.25">
      <c r="A6" s="4" t="s">
        <v>88</v>
      </c>
      <c r="B6" s="12">
        <v>5500</v>
      </c>
      <c r="C6" s="58">
        <v>225</v>
      </c>
      <c r="D6" s="19">
        <v>206</v>
      </c>
      <c r="E6" s="19">
        <v>221</v>
      </c>
      <c r="F6" s="59">
        <v>270</v>
      </c>
      <c r="G6" s="2">
        <v>150</v>
      </c>
    </row>
    <row r="7" spans="1:12" x14ac:dyDescent="0.25">
      <c r="A7" s="4" t="s">
        <v>89</v>
      </c>
      <c r="B7" s="12">
        <v>5800</v>
      </c>
      <c r="C7" s="58">
        <v>230</v>
      </c>
      <c r="D7" s="19">
        <v>221</v>
      </c>
      <c r="E7" s="19">
        <v>208</v>
      </c>
      <c r="F7" s="59">
        <v>262</v>
      </c>
      <c r="G7" s="2">
        <v>150</v>
      </c>
    </row>
    <row r="8" spans="1:12" x14ac:dyDescent="0.25">
      <c r="A8" s="4" t="s">
        <v>90</v>
      </c>
      <c r="B8" s="11">
        <v>6200</v>
      </c>
      <c r="C8" s="64">
        <v>290</v>
      </c>
      <c r="D8" s="65">
        <v>270</v>
      </c>
      <c r="E8" s="65">
        <v>262</v>
      </c>
      <c r="F8" s="66">
        <v>215</v>
      </c>
      <c r="G8" s="2">
        <v>150</v>
      </c>
    </row>
    <row r="9" spans="1:12" x14ac:dyDescent="0.25">
      <c r="B9" s="54" t="s">
        <v>91</v>
      </c>
      <c r="C9" s="2">
        <v>100</v>
      </c>
      <c r="D9" s="2">
        <v>150</v>
      </c>
      <c r="E9" s="2">
        <v>110</v>
      </c>
      <c r="F9" s="2">
        <v>90</v>
      </c>
    </row>
    <row r="11" spans="1:12" x14ac:dyDescent="0.25">
      <c r="A11" s="1" t="s">
        <v>22</v>
      </c>
      <c r="B11" s="54" t="s">
        <v>97</v>
      </c>
      <c r="G11" s="54" t="s">
        <v>99</v>
      </c>
      <c r="H11" s="24"/>
      <c r="I11" s="24" t="s">
        <v>100</v>
      </c>
    </row>
    <row r="12" spans="1:12" x14ac:dyDescent="0.25">
      <c r="A12" s="4" t="s">
        <v>87</v>
      </c>
      <c r="B12" s="67">
        <v>1</v>
      </c>
      <c r="C12" s="68">
        <v>100</v>
      </c>
      <c r="D12" s="43">
        <v>-1.7763568394002505E-15</v>
      </c>
      <c r="E12" s="43">
        <v>-1.7763568394002505E-15</v>
      </c>
      <c r="F12" s="44">
        <v>0</v>
      </c>
      <c r="G12" s="34">
        <f>SUM(C12:F12)</f>
        <v>100</v>
      </c>
      <c r="I12" s="55">
        <f t="shared" ref="I12:L15" si="0">C12-$G5*$B12</f>
        <v>-50</v>
      </c>
      <c r="J12" s="56">
        <f t="shared" si="0"/>
        <v>-150</v>
      </c>
      <c r="K12" s="56">
        <f t="shared" si="0"/>
        <v>-150</v>
      </c>
      <c r="L12" s="57">
        <f t="shared" si="0"/>
        <v>-150</v>
      </c>
    </row>
    <row r="13" spans="1:12" x14ac:dyDescent="0.25">
      <c r="A13" s="4" t="s">
        <v>88</v>
      </c>
      <c r="B13" s="69">
        <v>1</v>
      </c>
      <c r="C13" s="70">
        <v>0</v>
      </c>
      <c r="D13" s="47">
        <v>150</v>
      </c>
      <c r="E13" s="47">
        <v>8.8817841970012523E-15</v>
      </c>
      <c r="F13" s="48">
        <v>0</v>
      </c>
      <c r="G13" s="34">
        <f>SUM(C13:F13)</f>
        <v>150</v>
      </c>
      <c r="I13" s="58">
        <f t="shared" si="0"/>
        <v>-150</v>
      </c>
      <c r="J13" s="19">
        <f t="shared" si="0"/>
        <v>0</v>
      </c>
      <c r="K13" s="19">
        <f t="shared" si="0"/>
        <v>-150</v>
      </c>
      <c r="L13" s="59">
        <f t="shared" si="0"/>
        <v>-150</v>
      </c>
    </row>
    <row r="14" spans="1:12" x14ac:dyDescent="0.25">
      <c r="A14" s="4" t="s">
        <v>89</v>
      </c>
      <c r="B14" s="69">
        <v>1</v>
      </c>
      <c r="C14" s="70">
        <v>4.5048409447190352E-12</v>
      </c>
      <c r="D14" s="47">
        <v>0</v>
      </c>
      <c r="E14" s="47">
        <v>50</v>
      </c>
      <c r="F14" s="48">
        <v>0</v>
      </c>
      <c r="G14" s="34">
        <f>SUM(C14:F14)</f>
        <v>50.000000000004505</v>
      </c>
      <c r="I14" s="45">
        <f t="shared" si="0"/>
        <v>-149.99999999999551</v>
      </c>
      <c r="J14" s="19">
        <f t="shared" si="0"/>
        <v>-150</v>
      </c>
      <c r="K14" s="19">
        <f t="shared" si="0"/>
        <v>-100</v>
      </c>
      <c r="L14" s="59">
        <f t="shared" si="0"/>
        <v>-150</v>
      </c>
    </row>
    <row r="15" spans="1:12" x14ac:dyDescent="0.25">
      <c r="A15" s="4" t="s">
        <v>90</v>
      </c>
      <c r="B15" s="71">
        <v>1</v>
      </c>
      <c r="C15" s="39">
        <v>0</v>
      </c>
      <c r="D15" s="40">
        <v>0</v>
      </c>
      <c r="E15" s="40">
        <v>60</v>
      </c>
      <c r="F15" s="41">
        <v>90</v>
      </c>
      <c r="G15" s="34">
        <f>SUM(C15:F15)</f>
        <v>150</v>
      </c>
      <c r="I15" s="64">
        <f t="shared" si="0"/>
        <v>-150</v>
      </c>
      <c r="J15" s="65">
        <f t="shared" si="0"/>
        <v>-150</v>
      </c>
      <c r="K15" s="65">
        <f t="shared" si="0"/>
        <v>-90</v>
      </c>
      <c r="L15" s="66">
        <f t="shared" si="0"/>
        <v>-60</v>
      </c>
    </row>
    <row r="16" spans="1:12" x14ac:dyDescent="0.25">
      <c r="B16" s="63" t="s">
        <v>98</v>
      </c>
      <c r="C16" s="2">
        <f>SUM(C12:C15)</f>
        <v>100.0000000000045</v>
      </c>
      <c r="D16" s="2">
        <f>SUM(D12:D15)</f>
        <v>150</v>
      </c>
      <c r="E16" s="2">
        <f>SUM(E12:E15)</f>
        <v>110</v>
      </c>
      <c r="F16" s="2">
        <f>SUM(F12:F15)</f>
        <v>90</v>
      </c>
    </row>
    <row r="18" spans="1:7" x14ac:dyDescent="0.25">
      <c r="A18" s="1" t="s">
        <v>28</v>
      </c>
      <c r="B18" s="3" t="s">
        <v>92</v>
      </c>
      <c r="C18" s="72">
        <f>SUMPRODUCT(B12:B15,B5:B8)</f>
        <v>23500</v>
      </c>
      <c r="D18" s="3" t="s">
        <v>93</v>
      </c>
      <c r="E18" s="72">
        <f>SUMPRODUCT(C5:F8,C12:F15)</f>
        <v>96970.000000001033</v>
      </c>
      <c r="F18" s="3" t="s">
        <v>49</v>
      </c>
      <c r="G18" s="73">
        <f>C18+E18</f>
        <v>120470.00000000103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International</vt:lpstr>
      <vt:lpstr>Exclusive</vt:lpstr>
      <vt:lpstr>Contingency</vt:lpstr>
      <vt:lpstr>Contingency2</vt:lpstr>
      <vt:lpstr>TC</vt:lpstr>
      <vt:lpstr>Fixed</vt:lpstr>
      <vt:lpstr>Fixed2</vt:lpstr>
      <vt:lpstr>Fixed3</vt:lpstr>
      <vt:lpstr>Loc1</vt:lpstr>
      <vt:lpstr>Loc2</vt:lpstr>
      <vt:lpstr>Loc3</vt:lpstr>
      <vt:lpstr>Loc4</vt:lpstr>
      <vt:lpstr>Seq</vt:lpstr>
      <vt:lpstr>TSP</vt:lpstr>
      <vt:lpstr>TSP1</vt:lpstr>
      <vt:lpstr>TSP2</vt:lpstr>
      <vt:lpstr>TSP3</vt:lpstr>
      <vt:lpstr>TSP4</vt:lpstr>
      <vt:lpstr>TSP5</vt:lpstr>
      <vt:lpstr>TSP6</vt:lpstr>
      <vt:lpstr>B&amp;B</vt:lpstr>
    </vt:vector>
  </TitlesOfParts>
  <Company>Dartmouth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Tuck.Student</dc:creator>
  <cp:lastModifiedBy>Baker, Kenneth R.</cp:lastModifiedBy>
  <dcterms:created xsi:type="dcterms:W3CDTF">2001-01-29T21:06:25Z</dcterms:created>
  <dcterms:modified xsi:type="dcterms:W3CDTF">2010-07-26T19:46:52Z</dcterms:modified>
</cp:coreProperties>
</file>