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90" windowWidth="12375" windowHeight="8130"/>
  </bookViews>
  <sheets>
    <sheet name="Hollings" sheetId="1" r:id="rId1"/>
    <sheet name="NNB" sheetId="2" r:id="rId2"/>
    <sheet name="Nature" sheetId="3" r:id="rId3"/>
    <sheet name="Hornby" sheetId="4" r:id="rId4"/>
    <sheet name="Delhi" sheetId="5" r:id="rId5"/>
  </sheets>
  <calcPr calcId="145621"/>
</workbook>
</file>

<file path=xl/calcChain.xml><?xml version="1.0" encoding="utf-8"?>
<calcChain xmlns="http://schemas.openxmlformats.org/spreadsheetml/2006/main">
  <c r="D34" i="1" l="1"/>
  <c r="G34" i="1" s="1"/>
  <c r="H34" i="1" s="1"/>
  <c r="D33" i="1"/>
  <c r="H33" i="1" s="1"/>
  <c r="D32" i="1"/>
  <c r="G32" i="1" s="1"/>
  <c r="H32" i="1" s="1"/>
  <c r="D31" i="1"/>
  <c r="H31" i="1" s="1"/>
  <c r="D30" i="1"/>
  <c r="G30" i="1" s="1"/>
  <c r="H30" i="1" s="1"/>
  <c r="D29" i="1"/>
  <c r="H29" i="1" s="1"/>
  <c r="D28" i="1"/>
  <c r="G28" i="1" s="1"/>
  <c r="H28" i="1" s="1"/>
  <c r="D27" i="1"/>
  <c r="H27" i="1" s="1"/>
  <c r="G23" i="1"/>
  <c r="H23" i="1" s="1"/>
  <c r="L9" i="1" s="1"/>
  <c r="G22" i="1"/>
  <c r="H22" i="1" s="1"/>
  <c r="K9" i="1" s="1"/>
  <c r="N9" i="1" s="1"/>
  <c r="G21" i="1"/>
  <c r="H21" i="1" s="1"/>
  <c r="L8" i="1" s="1"/>
  <c r="G20" i="1"/>
  <c r="H20" i="1" s="1"/>
  <c r="K8" i="1" s="1"/>
  <c r="G19" i="1"/>
  <c r="H19" i="1" s="1"/>
  <c r="L7" i="1" s="1"/>
  <c r="G18" i="1"/>
  <c r="H18" i="1" s="1"/>
  <c r="K7" i="1" s="1"/>
  <c r="G17" i="1"/>
  <c r="H17" i="1" s="1"/>
  <c r="L6" i="1" s="1"/>
  <c r="G16" i="1"/>
  <c r="H16" i="1" s="1"/>
  <c r="K6" i="1" s="1"/>
  <c r="N6" i="1" s="1"/>
  <c r="B11" i="1"/>
  <c r="C9" i="1" s="1"/>
  <c r="F10" i="1"/>
  <c r="G9" i="1"/>
  <c r="H9" i="1" s="1"/>
  <c r="M9" i="1" s="1"/>
  <c r="G8" i="1"/>
  <c r="H8" i="1" s="1"/>
  <c r="M8" i="1" s="1"/>
  <c r="C8" i="1"/>
  <c r="G7" i="1"/>
  <c r="H7" i="1" s="1"/>
  <c r="M7" i="1" s="1"/>
  <c r="G6" i="1"/>
  <c r="H6" i="1" s="1"/>
  <c r="M6" i="1" s="1"/>
  <c r="C5" i="1" l="1"/>
  <c r="C7" i="1"/>
  <c r="N8" i="1"/>
  <c r="C6" i="1"/>
  <c r="C10" i="1"/>
  <c r="G10" i="1"/>
  <c r="H10" i="1" s="1"/>
  <c r="N7" i="1"/>
  <c r="G27" i="1"/>
  <c r="O6" i="1" s="1"/>
  <c r="L40" i="1" s="1"/>
  <c r="O40" i="1" s="1"/>
  <c r="G29" i="1"/>
  <c r="O7" i="1" s="1"/>
  <c r="G31" i="1"/>
  <c r="O8" i="1" s="1"/>
  <c r="G33" i="1"/>
  <c r="O9" i="1" s="1"/>
  <c r="L44" i="1" s="1"/>
  <c r="O44" i="1" s="1"/>
  <c r="L43" i="1" l="1"/>
  <c r="O43" i="1" s="1"/>
  <c r="L39" i="1"/>
  <c r="O39" i="1" s="1"/>
  <c r="L42" i="1"/>
  <c r="O42" i="1" s="1"/>
  <c r="L41" i="1"/>
  <c r="O41" i="1" s="1"/>
</calcChain>
</file>

<file path=xl/sharedStrings.xml><?xml version="1.0" encoding="utf-8"?>
<sst xmlns="http://schemas.openxmlformats.org/spreadsheetml/2006/main" count="223" uniqueCount="151">
  <si>
    <t>Hollingsworth Paper Company</t>
  </si>
  <si>
    <t>Exhibit 1</t>
  </si>
  <si>
    <t>Exhibit 2</t>
  </si>
  <si>
    <t>Exhibit 3</t>
  </si>
  <si>
    <t>Northeast sales (Boston DC)</t>
  </si>
  <si>
    <t>Plants</t>
  </si>
  <si>
    <t>Capacity</t>
  </si>
  <si>
    <t>Volume</t>
  </si>
  <si>
    <t>Utilization</t>
  </si>
  <si>
    <t>RT</t>
  </si>
  <si>
    <t>OT</t>
  </si>
  <si>
    <t>OT pct</t>
  </si>
  <si>
    <t>Weighted Avg</t>
  </si>
  <si>
    <t>Allocated</t>
  </si>
  <si>
    <t>Northeast sales (Philadelphia DC)</t>
  </si>
  <si>
    <t>Nashua</t>
  </si>
  <si>
    <t>Southeast sales (Atlanta DC)</t>
  </si>
  <si>
    <t>Asheville</t>
  </si>
  <si>
    <t>Midwest sales (Chicago DC)</t>
  </si>
  <si>
    <t>St. Louis</t>
  </si>
  <si>
    <t>Southwest sales (Houston DC</t>
  </si>
  <si>
    <t>Portland</t>
  </si>
  <si>
    <t>Far West sales (San Francisco DC)</t>
  </si>
  <si>
    <t>Exhibit 4</t>
  </si>
  <si>
    <t>Plant Variable Costs</t>
  </si>
  <si>
    <t>Materials</t>
  </si>
  <si>
    <t>Labor</t>
  </si>
  <si>
    <t>Sup</t>
  </si>
  <si>
    <t>Other</t>
  </si>
  <si>
    <t>Fringe</t>
  </si>
  <si>
    <t>Total</t>
  </si>
  <si>
    <t>1st Shift</t>
  </si>
  <si>
    <t>2nd Shift</t>
  </si>
  <si>
    <t>Exhibit 5</t>
  </si>
  <si>
    <t>Plant Fixed Costs</t>
  </si>
  <si>
    <t>Depreciation</t>
  </si>
  <si>
    <t>w/o Depr.</t>
  </si>
  <si>
    <t>Nashua1</t>
  </si>
  <si>
    <t>Nashua2</t>
  </si>
  <si>
    <t>- -</t>
  </si>
  <si>
    <t>Asheville1</t>
  </si>
  <si>
    <t>Asheville2</t>
  </si>
  <si>
    <t>St. Louis1</t>
  </si>
  <si>
    <t>St. Louis2</t>
  </si>
  <si>
    <t>Portland1</t>
  </si>
  <si>
    <t>Portland2</t>
  </si>
  <si>
    <t>Exhibit 6</t>
  </si>
  <si>
    <t>Exhibit 7</t>
  </si>
  <si>
    <t>Transportation Rates</t>
  </si>
  <si>
    <t>Profits per Ton</t>
  </si>
  <si>
    <t>From:</t>
  </si>
  <si>
    <t>Boston</t>
  </si>
  <si>
    <t>Philadelphia</t>
  </si>
  <si>
    <t>Atlanta</t>
  </si>
  <si>
    <t>Chicago</t>
  </si>
  <si>
    <t>Houston</t>
  </si>
  <si>
    <t>San Francisco</t>
  </si>
  <si>
    <t>Selling Price</t>
  </si>
  <si>
    <t>Cost of Goods</t>
  </si>
  <si>
    <t>W, S, &amp; A</t>
  </si>
  <si>
    <t>Freight</t>
  </si>
  <si>
    <t>Net Profit</t>
  </si>
  <si>
    <t>Exhibit 8</t>
  </si>
  <si>
    <t>Variable Costs per Ton:</t>
  </si>
  <si>
    <t>Direct Materials</t>
  </si>
  <si>
    <t>Direct Labor</t>
  </si>
  <si>
    <t>Supervision</t>
  </si>
  <si>
    <t>Other Overhead*</t>
  </si>
  <si>
    <t>Fixed Operating Costs Per Year:</t>
  </si>
  <si>
    <t>NNB data</t>
  </si>
  <si>
    <t>Inputs</t>
  </si>
  <si>
    <t>Outputs</t>
  </si>
  <si>
    <t>Existing</t>
  </si>
  <si>
    <t>Deposit</t>
  </si>
  <si>
    <t>New</t>
  </si>
  <si>
    <t>Account</t>
  </si>
  <si>
    <t>Ag</t>
  </si>
  <si>
    <t>Personnel</t>
  </si>
  <si>
    <t>Location</t>
  </si>
  <si>
    <t>Branch</t>
  </si>
  <si>
    <t>Trans.</t>
  </si>
  <si>
    <t>Balance</t>
  </si>
  <si>
    <t>Loan</t>
  </si>
  <si>
    <t>DMU</t>
  </si>
  <si>
    <t>Expense</t>
  </si>
  <si>
    <t>Index</t>
  </si>
  <si>
    <t>Profit</t>
  </si>
  <si>
    <t>Bal</t>
  </si>
  <si>
    <t>Branch 1</t>
  </si>
  <si>
    <t>Branch 2</t>
  </si>
  <si>
    <t>Branch 3</t>
  </si>
  <si>
    <t>Branch 4</t>
  </si>
  <si>
    <t>Branch 5</t>
  </si>
  <si>
    <t>Branch 6</t>
  </si>
  <si>
    <t>Branch 7</t>
  </si>
  <si>
    <t>Branch 8</t>
  </si>
  <si>
    <t>Branch 9</t>
  </si>
  <si>
    <t>Branch 10</t>
  </si>
  <si>
    <t>Nature's Inn</t>
  </si>
  <si>
    <t>Locations</t>
  </si>
  <si>
    <t>CE NPV</t>
  </si>
  <si>
    <t>FS NPV</t>
  </si>
  <si>
    <t>Within 30</t>
  </si>
  <si>
    <t>Within 40</t>
  </si>
  <si>
    <t>($ million)</t>
  </si>
  <si>
    <t>2, 6</t>
  </si>
  <si>
    <t>3, 5</t>
  </si>
  <si>
    <t>---</t>
  </si>
  <si>
    <t>1, 8, 9</t>
  </si>
  <si>
    <t>8, 10</t>
  </si>
  <si>
    <t>7, 9, 10</t>
  </si>
  <si>
    <t>6, 7, 9, 10</t>
  </si>
  <si>
    <t>6, 8, 10</t>
  </si>
  <si>
    <t>7, 8, 9</t>
  </si>
  <si>
    <t>Hornby Data</t>
  </si>
  <si>
    <t>W/H</t>
  </si>
  <si>
    <t>Buffalo</t>
  </si>
  <si>
    <t>Cincinnati</t>
  </si>
  <si>
    <t>Detroit</t>
  </si>
  <si>
    <t>Pittsburgh</t>
  </si>
  <si>
    <t>Richmond</t>
  </si>
  <si>
    <t>Fixed Cost</t>
  </si>
  <si>
    <t>Vbl. Cost</t>
  </si>
  <si>
    <t>Max</t>
  </si>
  <si>
    <t>Rep No.</t>
  </si>
  <si>
    <t>Distribution Cost</t>
  </si>
  <si>
    <t>Birmingham</t>
  </si>
  <si>
    <t>Charleston</t>
  </si>
  <si>
    <t>Charlotte</t>
  </si>
  <si>
    <t>Chattanooga</t>
  </si>
  <si>
    <t>Cleveland</t>
  </si>
  <si>
    <t>Columbus</t>
  </si>
  <si>
    <t>Evansville</t>
  </si>
  <si>
    <t>Ft. Wayne</t>
  </si>
  <si>
    <t>Indianapolis</t>
  </si>
  <si>
    <t>Knoxville</t>
  </si>
  <si>
    <t>Louisville</t>
  </si>
  <si>
    <t>Memphis</t>
  </si>
  <si>
    <t>Nashville</t>
  </si>
  <si>
    <t>Peoria</t>
  </si>
  <si>
    <t xml:space="preserve">Year </t>
  </si>
  <si>
    <t>Demand (cartons)</t>
  </si>
  <si>
    <t>Revenue $(000)</t>
  </si>
  <si>
    <t xml:space="preserve">Production </t>
  </si>
  <si>
    <t>Other Variable</t>
  </si>
  <si>
    <t>Fixed</t>
  </si>
  <si>
    <t xml:space="preserve">Marketing </t>
  </si>
  <si>
    <t>Advertising</t>
  </si>
  <si>
    <t>Promotion</t>
  </si>
  <si>
    <t>Overhead</t>
  </si>
  <si>
    <t xml:space="preserve">Operating Margin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</si>
</sst>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61"/>
      <name val="Geneva"/>
    </font>
    <font>
      <i/>
      <sz val="9"/>
      <name val="Geneva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3" fontId="0" fillId="0" borderId="0" xfId="0" applyNumberFormat="1" applyBorder="1"/>
    <xf numFmtId="9" fontId="0" fillId="0" borderId="5" xfId="0" applyNumberFormat="1" applyBorder="1"/>
    <xf numFmtId="0" fontId="4" fillId="0" borderId="4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1" applyNumberFormat="1" applyFont="1" applyBorder="1"/>
    <xf numFmtId="9" fontId="0" fillId="0" borderId="5" xfId="2" applyFont="1" applyBorder="1"/>
    <xf numFmtId="2" fontId="0" fillId="0" borderId="0" xfId="0" applyNumberFormat="1" applyBorder="1"/>
    <xf numFmtId="9" fontId="0" fillId="0" borderId="0" xfId="0" applyNumberFormat="1" applyBorder="1"/>
    <xf numFmtId="2" fontId="0" fillId="0" borderId="5" xfId="0" applyNumberFormat="1" applyBorder="1"/>
    <xf numFmtId="164" fontId="0" fillId="0" borderId="6" xfId="1" applyNumberFormat="1" applyFont="1" applyBorder="1"/>
    <xf numFmtId="3" fontId="0" fillId="0" borderId="6" xfId="0" applyNumberFormat="1" applyBorder="1"/>
    <xf numFmtId="9" fontId="0" fillId="0" borderId="7" xfId="2" applyFont="1" applyBorder="1"/>
    <xf numFmtId="0" fontId="0" fillId="0" borderId="8" xfId="0" applyBorder="1"/>
    <xf numFmtId="2" fontId="0" fillId="0" borderId="6" xfId="0" applyNumberFormat="1" applyBorder="1"/>
    <xf numFmtId="9" fontId="0" fillId="0" borderId="6" xfId="0" applyNumberFormat="1" applyBorder="1"/>
    <xf numFmtId="2" fontId="0" fillId="0" borderId="7" xfId="0" applyNumberFormat="1" applyBorder="1"/>
    <xf numFmtId="0" fontId="0" fillId="0" borderId="7" xfId="0" applyBorder="1"/>
    <xf numFmtId="0" fontId="3" fillId="0" borderId="0" xfId="0" applyFont="1"/>
    <xf numFmtId="0" fontId="4" fillId="0" borderId="0" xfId="0" applyFont="1"/>
    <xf numFmtId="2" fontId="0" fillId="0" borderId="0" xfId="0" applyNumberFormat="1" applyAlignment="1">
      <alignment horizontal="center"/>
    </xf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9" xfId="0" applyNumberFormat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8" xfId="0" applyNumberFormat="1" applyBorder="1"/>
    <xf numFmtId="2" fontId="0" fillId="0" borderId="11" xfId="0" applyNumberFormat="1" applyBorder="1"/>
    <xf numFmtId="2" fontId="0" fillId="0" borderId="0" xfId="0" applyNumberForma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0" xfId="1" applyNumberFormat="1" applyFont="1"/>
    <xf numFmtId="164" fontId="0" fillId="0" borderId="4" xfId="1" applyNumberFormat="1" applyFont="1" applyBorder="1"/>
    <xf numFmtId="164" fontId="0" fillId="0" borderId="5" xfId="1" applyNumberFormat="1" applyFont="1" applyBorder="1" applyAlignment="1">
      <alignment horizontal="center"/>
    </xf>
    <xf numFmtId="164" fontId="0" fillId="0" borderId="5" xfId="1" applyNumberFormat="1" applyFont="1" applyBorder="1"/>
    <xf numFmtId="164" fontId="0" fillId="0" borderId="8" xfId="1" applyNumberFormat="1" applyFont="1" applyBorder="1"/>
    <xf numFmtId="164" fontId="0" fillId="0" borderId="7" xfId="1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Fill="1" applyBorder="1"/>
    <xf numFmtId="2" fontId="0" fillId="0" borderId="0" xfId="0" applyNumberFormat="1" applyAlignment="1">
      <alignment horizontal="left"/>
    </xf>
    <xf numFmtId="2" fontId="0" fillId="0" borderId="4" xfId="0" applyNumberFormat="1" applyFill="1" applyBorder="1"/>
    <xf numFmtId="2" fontId="0" fillId="0" borderId="8" xfId="0" applyNumberFormat="1" applyFill="1" applyBorder="1"/>
    <xf numFmtId="0" fontId="0" fillId="0" borderId="0" xfId="0" applyAlignment="1">
      <alignment horizontal="right"/>
    </xf>
    <xf numFmtId="0" fontId="5" fillId="0" borderId="0" xfId="0" applyFont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3" xfId="0" applyFont="1" applyBorder="1"/>
    <xf numFmtId="0" fontId="7" fillId="0" borderId="0" xfId="0" applyFont="1" applyBorder="1" applyAlignment="1">
      <alignment horizontal="center"/>
    </xf>
    <xf numFmtId="0" fontId="1" fillId="0" borderId="7" xfId="0" applyFont="1" applyBorder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" fontId="7" fillId="0" borderId="4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1" fontId="7" fillId="0" borderId="5" xfId="1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0" borderId="17" xfId="0" applyFont="1" applyBorder="1"/>
    <xf numFmtId="0" fontId="1" fillId="0" borderId="19" xfId="0" applyFont="1" applyBorder="1"/>
    <xf numFmtId="0" fontId="6" fillId="0" borderId="19" xfId="0" applyFont="1" applyBorder="1" applyAlignment="1">
      <alignment horizontal="center"/>
    </xf>
    <xf numFmtId="0" fontId="1" fillId="0" borderId="20" xfId="0" applyFont="1" applyBorder="1"/>
    <xf numFmtId="0" fontId="7" fillId="0" borderId="2" xfId="0" applyFont="1" applyBorder="1" applyAlignment="1">
      <alignment horizontal="left"/>
    </xf>
    <xf numFmtId="0" fontId="7" fillId="0" borderId="9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/>
    <xf numFmtId="0" fontId="7" fillId="0" borderId="5" xfId="0" applyFont="1" applyBorder="1"/>
    <xf numFmtId="0" fontId="7" fillId="0" borderId="6" xfId="0" applyFont="1" applyBorder="1" applyAlignment="1">
      <alignment horizontal="left"/>
    </xf>
    <xf numFmtId="0" fontId="7" fillId="0" borderId="11" xfId="0" applyFont="1" applyBorder="1"/>
    <xf numFmtId="0" fontId="7" fillId="0" borderId="7" xfId="0" applyFont="1" applyBorder="1"/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10" xfId="0" applyFont="1" applyBorder="1"/>
    <xf numFmtId="3" fontId="8" fillId="0" borderId="4" xfId="0" applyNumberFormat="1" applyFont="1" applyBorder="1"/>
    <xf numFmtId="3" fontId="8" fillId="0" borderId="0" xfId="0" applyNumberFormat="1" applyFont="1" applyBorder="1"/>
    <xf numFmtId="3" fontId="8" fillId="0" borderId="5" xfId="0" applyNumberFormat="1" applyFont="1" applyBorder="1"/>
    <xf numFmtId="0" fontId="8" fillId="0" borderId="4" xfId="0" applyFont="1" applyBorder="1"/>
    <xf numFmtId="0" fontId="8" fillId="0" borderId="0" xfId="0" applyFont="1" applyBorder="1"/>
    <xf numFmtId="0" fontId="8" fillId="0" borderId="5" xfId="0" applyFont="1" applyBorder="1"/>
    <xf numFmtId="0" fontId="5" fillId="0" borderId="10" xfId="0" applyFont="1" applyBorder="1"/>
    <xf numFmtId="0" fontId="8" fillId="0" borderId="11" xfId="0" applyFont="1" applyBorder="1"/>
    <xf numFmtId="3" fontId="8" fillId="0" borderId="8" xfId="0" applyNumberFormat="1" applyFont="1" applyBorder="1"/>
    <xf numFmtId="3" fontId="8" fillId="0" borderId="6" xfId="0" applyNumberFormat="1" applyFont="1" applyBorder="1"/>
    <xf numFmtId="0" fontId="8" fillId="0" borderId="6" xfId="0" applyFont="1" applyBorder="1"/>
    <xf numFmtId="3" fontId="8" fillId="0" borderId="7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A2" sqref="A2"/>
    </sheetView>
  </sheetViews>
  <sheetFormatPr defaultRowHeight="15"/>
  <cols>
    <col min="1" max="1" width="31.28515625" bestFit="1" customWidth="1"/>
    <col min="2" max="2" width="8.85546875" bestFit="1" customWidth="1"/>
    <col min="3" max="3" width="12.140625" bestFit="1" customWidth="1"/>
    <col min="4" max="4" width="7.42578125" bestFit="1" customWidth="1"/>
    <col min="5" max="5" width="9.28515625" bestFit="1" customWidth="1"/>
    <col min="6" max="6" width="12.42578125" bestFit="1" customWidth="1"/>
    <col min="7" max="7" width="12.7109375" bestFit="1" customWidth="1"/>
    <col min="8" max="8" width="10.140625" bestFit="1" customWidth="1"/>
    <col min="10" max="10" width="12.85546875" bestFit="1" customWidth="1"/>
    <col min="11" max="11" width="11.85546875" bestFit="1" customWidth="1"/>
    <col min="12" max="12" width="13.28515625" bestFit="1" customWidth="1"/>
    <col min="13" max="13" width="9" bestFit="1" customWidth="1"/>
    <col min="14" max="14" width="13.5703125" bestFit="1" customWidth="1"/>
    <col min="15" max="15" width="9.7109375" bestFit="1" customWidth="1"/>
  </cols>
  <sheetData>
    <row r="1" spans="1:15">
      <c r="A1" s="55" t="s">
        <v>0</v>
      </c>
    </row>
    <row r="3" spans="1:15">
      <c r="A3" s="1" t="s">
        <v>1</v>
      </c>
      <c r="B3" s="2"/>
      <c r="C3" s="3"/>
      <c r="E3" s="1" t="s">
        <v>2</v>
      </c>
      <c r="F3" s="2"/>
      <c r="G3" s="2"/>
      <c r="H3" s="3"/>
      <c r="J3" s="1" t="s">
        <v>3</v>
      </c>
      <c r="K3" s="2"/>
      <c r="L3" s="2"/>
      <c r="M3" s="2"/>
      <c r="N3" s="2"/>
      <c r="O3" s="3"/>
    </row>
    <row r="4" spans="1:15">
      <c r="A4" s="4"/>
      <c r="B4" s="5"/>
      <c r="C4" s="6"/>
      <c r="E4" s="4"/>
      <c r="F4" s="5"/>
      <c r="G4" s="5"/>
      <c r="H4" s="6"/>
      <c r="J4" s="4"/>
      <c r="K4" s="5"/>
      <c r="L4" s="5"/>
      <c r="M4" s="5"/>
      <c r="N4" s="5"/>
      <c r="O4" s="6"/>
    </row>
    <row r="5" spans="1:15">
      <c r="A5" s="4" t="s">
        <v>4</v>
      </c>
      <c r="B5" s="7">
        <v>2600</v>
      </c>
      <c r="C5" s="8">
        <f t="shared" ref="C5:C10" si="0">B5/$B$11</f>
        <v>4.4217687074829932E-2</v>
      </c>
      <c r="E5" s="9" t="s">
        <v>5</v>
      </c>
      <c r="F5" s="10" t="s">
        <v>6</v>
      </c>
      <c r="G5" s="10" t="s">
        <v>7</v>
      </c>
      <c r="H5" s="11" t="s">
        <v>8</v>
      </c>
      <c r="J5" s="9" t="s">
        <v>5</v>
      </c>
      <c r="K5" s="10" t="s">
        <v>9</v>
      </c>
      <c r="L5" s="10" t="s">
        <v>10</v>
      </c>
      <c r="M5" s="10" t="s">
        <v>11</v>
      </c>
      <c r="N5" s="12" t="s">
        <v>12</v>
      </c>
      <c r="O5" s="11" t="s">
        <v>13</v>
      </c>
    </row>
    <row r="6" spans="1:15">
      <c r="A6" s="4" t="s">
        <v>14</v>
      </c>
      <c r="B6" s="7">
        <v>9700</v>
      </c>
      <c r="C6" s="8">
        <f t="shared" si="0"/>
        <v>0.16496598639455781</v>
      </c>
      <c r="E6" s="4" t="s">
        <v>15</v>
      </c>
      <c r="F6" s="13">
        <v>14000</v>
      </c>
      <c r="G6" s="7">
        <f>B5+B6</f>
        <v>12300</v>
      </c>
      <c r="H6" s="14">
        <f>G6/F6</f>
        <v>0.87857142857142856</v>
      </c>
      <c r="J6" s="4" t="s">
        <v>15</v>
      </c>
      <c r="K6" s="15">
        <f>H16</f>
        <v>439.79599999999999</v>
      </c>
      <c r="L6" s="15">
        <f>H17</f>
        <v>448.67599999999999</v>
      </c>
      <c r="M6" s="16">
        <f>MAX(0,H6-1)</f>
        <v>0</v>
      </c>
      <c r="N6" s="15">
        <f>K6</f>
        <v>439.79599999999999</v>
      </c>
      <c r="O6" s="17">
        <f>G27/G6</f>
        <v>8.5040650406504064</v>
      </c>
    </row>
    <row r="7" spans="1:15">
      <c r="A7" s="4" t="s">
        <v>16</v>
      </c>
      <c r="B7" s="7">
        <v>15500</v>
      </c>
      <c r="C7" s="8">
        <f t="shared" si="0"/>
        <v>0.26360544217687076</v>
      </c>
      <c r="E7" s="4" t="s">
        <v>17</v>
      </c>
      <c r="F7" s="13">
        <v>12000</v>
      </c>
      <c r="G7" s="7">
        <f>B7</f>
        <v>15500</v>
      </c>
      <c r="H7" s="14">
        <f>G7/F7</f>
        <v>1.2916666666666667</v>
      </c>
      <c r="J7" s="4" t="s">
        <v>17</v>
      </c>
      <c r="K7" s="15">
        <f>H18</f>
        <v>405.19</v>
      </c>
      <c r="L7" s="15">
        <f>H19</f>
        <v>411.40600000000001</v>
      </c>
      <c r="M7" s="16">
        <f>MAX(0,H7-1)</f>
        <v>0.29166666666666674</v>
      </c>
      <c r="N7" s="15">
        <f>(K7+M7*L7)/H7</f>
        <v>406.59361290322585</v>
      </c>
      <c r="O7" s="17">
        <f>(G29+G30)/G7</f>
        <v>10.316129032258065</v>
      </c>
    </row>
    <row r="8" spans="1:15">
      <c r="A8" s="4" t="s">
        <v>18</v>
      </c>
      <c r="B8" s="7">
        <v>10100</v>
      </c>
      <c r="C8" s="8">
        <f t="shared" si="0"/>
        <v>0.17176870748299319</v>
      </c>
      <c r="E8" s="4" t="s">
        <v>19</v>
      </c>
      <c r="F8" s="13">
        <v>16000</v>
      </c>
      <c r="G8" s="7">
        <f>B8+B9</f>
        <v>23500</v>
      </c>
      <c r="H8" s="14">
        <f>G8/F8</f>
        <v>1.46875</v>
      </c>
      <c r="J8" s="4" t="s">
        <v>19</v>
      </c>
      <c r="K8" s="15">
        <f>H20</f>
        <v>398.6699999999999</v>
      </c>
      <c r="L8" s="15">
        <f>H21</f>
        <v>404.10899999999998</v>
      </c>
      <c r="M8" s="16">
        <f>MAX(0,H8-1)</f>
        <v>0.46875</v>
      </c>
      <c r="N8" s="15">
        <f>(K8+M8*L8)/H8</f>
        <v>400.40585106382974</v>
      </c>
      <c r="O8" s="17">
        <f>(G30+G31)/G8</f>
        <v>8.0808510638297868</v>
      </c>
    </row>
    <row r="9" spans="1:15">
      <c r="A9" s="4" t="s">
        <v>20</v>
      </c>
      <c r="B9" s="7">
        <v>13400</v>
      </c>
      <c r="C9" s="8">
        <f t="shared" si="0"/>
        <v>0.22789115646258504</v>
      </c>
      <c r="E9" s="4" t="s">
        <v>21</v>
      </c>
      <c r="F9" s="18">
        <v>12000</v>
      </c>
      <c r="G9" s="19">
        <f>B10</f>
        <v>7500</v>
      </c>
      <c r="H9" s="20">
        <f>G9/F9</f>
        <v>0.625</v>
      </c>
      <c r="J9" s="21" t="s">
        <v>21</v>
      </c>
      <c r="K9" s="22">
        <f>H22</f>
        <v>379.66500000000002</v>
      </c>
      <c r="L9" s="22">
        <f>H23</f>
        <v>384.327</v>
      </c>
      <c r="M9" s="23">
        <f>MAX(0,H9-1)</f>
        <v>0</v>
      </c>
      <c r="N9" s="22">
        <f>K9</f>
        <v>379.66500000000002</v>
      </c>
      <c r="O9" s="24">
        <f>G33/G9</f>
        <v>17.946666666666665</v>
      </c>
    </row>
    <row r="10" spans="1:15">
      <c r="A10" s="4" t="s">
        <v>22</v>
      </c>
      <c r="B10" s="19">
        <v>7500</v>
      </c>
      <c r="C10" s="8">
        <f t="shared" si="0"/>
        <v>0.12755102040816327</v>
      </c>
      <c r="E10" s="21"/>
      <c r="F10" s="18">
        <f>SUM(F6:F9)</f>
        <v>54000</v>
      </c>
      <c r="G10" s="19">
        <f>SUM(G6:G9)</f>
        <v>58800</v>
      </c>
      <c r="H10" s="20">
        <f>G10/F10</f>
        <v>1.0888888888888888</v>
      </c>
    </row>
    <row r="11" spans="1:15">
      <c r="A11" s="21"/>
      <c r="B11" s="19">
        <f>SUM(B5:B10)</f>
        <v>58800</v>
      </c>
      <c r="C11" s="25"/>
    </row>
    <row r="12" spans="1:15">
      <c r="A12" s="5"/>
      <c r="B12" s="7"/>
      <c r="C12" s="5"/>
    </row>
    <row r="13" spans="1:15">
      <c r="A13" s="5"/>
      <c r="B13" s="7"/>
      <c r="C13" s="5"/>
    </row>
    <row r="14" spans="1:15">
      <c r="A14" s="26" t="s">
        <v>23</v>
      </c>
    </row>
    <row r="15" spans="1:15">
      <c r="A15" s="27" t="s">
        <v>24</v>
      </c>
      <c r="C15" s="28" t="s">
        <v>25</v>
      </c>
      <c r="D15" s="28" t="s">
        <v>26</v>
      </c>
      <c r="E15" s="28" t="s">
        <v>27</v>
      </c>
      <c r="F15" s="28" t="s">
        <v>28</v>
      </c>
      <c r="G15" s="28" t="s">
        <v>29</v>
      </c>
      <c r="H15" s="28" t="s">
        <v>30</v>
      </c>
    </row>
    <row r="16" spans="1:15">
      <c r="A16" t="s">
        <v>15</v>
      </c>
      <c r="B16" t="s">
        <v>31</v>
      </c>
      <c r="C16" s="29">
        <v>299.2</v>
      </c>
      <c r="D16" s="30">
        <v>104</v>
      </c>
      <c r="E16" s="30">
        <v>19.600000000000001</v>
      </c>
      <c r="F16" s="30">
        <v>3.4</v>
      </c>
      <c r="G16" s="31">
        <f t="shared" ref="G16:G23" si="1">0.11*(D16+E16)</f>
        <v>13.596</v>
      </c>
      <c r="H16" s="32">
        <f>SUM(C16:G16)</f>
        <v>439.79599999999999</v>
      </c>
    </row>
    <row r="17" spans="1:8">
      <c r="B17" t="s">
        <v>32</v>
      </c>
      <c r="C17" s="33">
        <v>299.2</v>
      </c>
      <c r="D17" s="15">
        <v>110.8</v>
      </c>
      <c r="E17" s="15">
        <v>20.8</v>
      </c>
      <c r="F17" s="15">
        <v>3.4</v>
      </c>
      <c r="G17" s="17">
        <f t="shared" si="1"/>
        <v>14.475999999999999</v>
      </c>
      <c r="H17" s="34">
        <f t="shared" ref="H17:H23" si="2">SUM(C17:G17)</f>
        <v>448.67599999999999</v>
      </c>
    </row>
    <row r="18" spans="1:8">
      <c r="A18" t="s">
        <v>17</v>
      </c>
      <c r="B18" t="s">
        <v>31</v>
      </c>
      <c r="C18" s="33">
        <v>305.2</v>
      </c>
      <c r="D18" s="15">
        <v>76</v>
      </c>
      <c r="E18" s="15">
        <v>13</v>
      </c>
      <c r="F18" s="15">
        <v>1.2</v>
      </c>
      <c r="G18" s="17">
        <f t="shared" si="1"/>
        <v>9.7900000000000009</v>
      </c>
      <c r="H18" s="34">
        <f t="shared" si="2"/>
        <v>405.19</v>
      </c>
    </row>
    <row r="19" spans="1:8">
      <c r="B19" t="s">
        <v>32</v>
      </c>
      <c r="C19" s="33">
        <v>305.2</v>
      </c>
      <c r="D19" s="15">
        <v>81</v>
      </c>
      <c r="E19" s="15">
        <v>13.6</v>
      </c>
      <c r="F19" s="15">
        <v>1.2</v>
      </c>
      <c r="G19" s="17">
        <f t="shared" si="1"/>
        <v>10.405999999999999</v>
      </c>
      <c r="H19" s="34">
        <f t="shared" si="2"/>
        <v>411.40600000000001</v>
      </c>
    </row>
    <row r="20" spans="1:8">
      <c r="A20" t="s">
        <v>19</v>
      </c>
      <c r="B20" t="s">
        <v>31</v>
      </c>
      <c r="C20" s="33">
        <v>301.2</v>
      </c>
      <c r="D20" s="15">
        <v>74.599999999999994</v>
      </c>
      <c r="E20" s="15">
        <v>12.4</v>
      </c>
      <c r="F20" s="15">
        <v>0.9</v>
      </c>
      <c r="G20" s="17">
        <f t="shared" si="1"/>
        <v>9.57</v>
      </c>
      <c r="H20" s="34">
        <f t="shared" si="2"/>
        <v>398.6699999999999</v>
      </c>
    </row>
    <row r="21" spans="1:8">
      <c r="B21" t="s">
        <v>32</v>
      </c>
      <c r="C21" s="33">
        <v>301.2</v>
      </c>
      <c r="D21" s="15">
        <v>78.8</v>
      </c>
      <c r="E21" s="15">
        <v>13.1</v>
      </c>
      <c r="F21" s="15">
        <v>0.9</v>
      </c>
      <c r="G21" s="17">
        <f t="shared" si="1"/>
        <v>10.109</v>
      </c>
      <c r="H21" s="34">
        <f t="shared" si="2"/>
        <v>404.10899999999998</v>
      </c>
    </row>
    <row r="22" spans="1:8">
      <c r="A22" t="s">
        <v>21</v>
      </c>
      <c r="B22" t="s">
        <v>31</v>
      </c>
      <c r="C22" s="33">
        <v>299.2</v>
      </c>
      <c r="D22" s="15">
        <v>61.4</v>
      </c>
      <c r="E22" s="15">
        <v>10.1</v>
      </c>
      <c r="F22" s="15">
        <v>1.1000000000000001</v>
      </c>
      <c r="G22" s="17">
        <f>0.11*(D22+E22)</f>
        <v>7.8650000000000002</v>
      </c>
      <c r="H22" s="34">
        <f t="shared" si="2"/>
        <v>379.66500000000002</v>
      </c>
    </row>
    <row r="23" spans="1:8">
      <c r="B23" t="s">
        <v>32</v>
      </c>
      <c r="C23" s="35">
        <v>299.2</v>
      </c>
      <c r="D23" s="22">
        <v>65</v>
      </c>
      <c r="E23" s="22">
        <v>10.7</v>
      </c>
      <c r="F23" s="22">
        <v>1.1000000000000001</v>
      </c>
      <c r="G23" s="24">
        <f t="shared" si="1"/>
        <v>8.327</v>
      </c>
      <c r="H23" s="36">
        <f t="shared" si="2"/>
        <v>384.327</v>
      </c>
    </row>
    <row r="24" spans="1:8">
      <c r="C24" s="15"/>
      <c r="D24" s="15"/>
      <c r="E24" s="15"/>
      <c r="F24" s="15"/>
      <c r="G24" s="15"/>
      <c r="H24" s="15"/>
    </row>
    <row r="25" spans="1:8">
      <c r="A25" s="26" t="s">
        <v>33</v>
      </c>
      <c r="C25" s="37"/>
      <c r="D25" s="37"/>
      <c r="E25" s="37"/>
      <c r="F25" s="37"/>
      <c r="G25" s="37"/>
      <c r="H25" s="37"/>
    </row>
    <row r="26" spans="1:8">
      <c r="A26" s="27" t="s">
        <v>34</v>
      </c>
      <c r="C26" s="28" t="s">
        <v>27</v>
      </c>
      <c r="D26" s="28" t="s">
        <v>29</v>
      </c>
      <c r="E26" s="28" t="s">
        <v>28</v>
      </c>
      <c r="F26" s="28" t="s">
        <v>35</v>
      </c>
      <c r="G26" s="28" t="s">
        <v>30</v>
      </c>
      <c r="H26" s="28" t="s">
        <v>36</v>
      </c>
    </row>
    <row r="27" spans="1:8">
      <c r="A27" t="s">
        <v>37</v>
      </c>
      <c r="B27" t="s">
        <v>31</v>
      </c>
      <c r="C27" s="38">
        <v>60000</v>
      </c>
      <c r="D27" s="39">
        <f>0.11*C27</f>
        <v>6600</v>
      </c>
      <c r="E27" s="39">
        <v>8000</v>
      </c>
      <c r="F27" s="40">
        <v>30000</v>
      </c>
      <c r="G27" s="41">
        <f>SUM(C27:F27)</f>
        <v>104600</v>
      </c>
      <c r="H27" s="41">
        <f>SUM(C27:E27)</f>
        <v>74600</v>
      </c>
    </row>
    <row r="28" spans="1:8">
      <c r="A28" t="s">
        <v>38</v>
      </c>
      <c r="B28" t="s">
        <v>32</v>
      </c>
      <c r="C28" s="42">
        <v>30000</v>
      </c>
      <c r="D28" s="13">
        <f>0.11*C28</f>
        <v>3300</v>
      </c>
      <c r="E28" s="13">
        <v>2000</v>
      </c>
      <c r="F28" s="43" t="s">
        <v>39</v>
      </c>
      <c r="G28" s="41">
        <f t="shared" ref="G28:G34" si="3">SUM(C28:F28)</f>
        <v>35300</v>
      </c>
      <c r="H28" s="41">
        <f>G28</f>
        <v>35300</v>
      </c>
    </row>
    <row r="29" spans="1:8">
      <c r="A29" t="s">
        <v>40</v>
      </c>
      <c r="B29" t="s">
        <v>31</v>
      </c>
      <c r="C29" s="42">
        <v>60000</v>
      </c>
      <c r="D29" s="13">
        <f t="shared" ref="D29:D34" si="4">0.11*C29</f>
        <v>6600</v>
      </c>
      <c r="E29" s="13">
        <v>8000</v>
      </c>
      <c r="F29" s="44">
        <v>50000</v>
      </c>
      <c r="G29" s="41">
        <f t="shared" si="3"/>
        <v>124600</v>
      </c>
      <c r="H29" s="41">
        <f>SUM(C29:E29)</f>
        <v>74600</v>
      </c>
    </row>
    <row r="30" spans="1:8">
      <c r="A30" t="s">
        <v>41</v>
      </c>
      <c r="B30" t="s">
        <v>32</v>
      </c>
      <c r="C30" s="42">
        <v>30000</v>
      </c>
      <c r="D30" s="13">
        <f t="shared" si="4"/>
        <v>3300</v>
      </c>
      <c r="E30" s="13">
        <v>2000</v>
      </c>
      <c r="F30" s="43" t="s">
        <v>39</v>
      </c>
      <c r="G30" s="41">
        <f t="shared" si="3"/>
        <v>35300</v>
      </c>
      <c r="H30" s="41">
        <f>G30</f>
        <v>35300</v>
      </c>
    </row>
    <row r="31" spans="1:8">
      <c r="A31" t="s">
        <v>42</v>
      </c>
      <c r="B31" t="s">
        <v>31</v>
      </c>
      <c r="C31" s="42">
        <v>60000</v>
      </c>
      <c r="D31" s="13">
        <f t="shared" si="4"/>
        <v>6600</v>
      </c>
      <c r="E31" s="13">
        <v>8000</v>
      </c>
      <c r="F31" s="44">
        <v>80000</v>
      </c>
      <c r="G31" s="41">
        <f t="shared" si="3"/>
        <v>154600</v>
      </c>
      <c r="H31" s="41">
        <f>SUM(C31:E31)</f>
        <v>74600</v>
      </c>
    </row>
    <row r="32" spans="1:8">
      <c r="A32" t="s">
        <v>43</v>
      </c>
      <c r="B32" t="s">
        <v>32</v>
      </c>
      <c r="C32" s="42">
        <v>30000</v>
      </c>
      <c r="D32" s="13">
        <f t="shared" si="4"/>
        <v>3300</v>
      </c>
      <c r="E32" s="13">
        <v>2000</v>
      </c>
      <c r="F32" s="43" t="s">
        <v>39</v>
      </c>
      <c r="G32" s="41">
        <f t="shared" si="3"/>
        <v>35300</v>
      </c>
      <c r="H32" s="41">
        <f>G32</f>
        <v>35300</v>
      </c>
    </row>
    <row r="33" spans="1:15">
      <c r="A33" t="s">
        <v>44</v>
      </c>
      <c r="B33" t="s">
        <v>31</v>
      </c>
      <c r="C33" s="42">
        <v>60000</v>
      </c>
      <c r="D33" s="13">
        <f t="shared" si="4"/>
        <v>6600</v>
      </c>
      <c r="E33" s="13">
        <v>8000</v>
      </c>
      <c r="F33" s="44">
        <v>60000</v>
      </c>
      <c r="G33" s="41">
        <f t="shared" si="3"/>
        <v>134600</v>
      </c>
      <c r="H33" s="41">
        <f>SUM(C33:E33)</f>
        <v>74600</v>
      </c>
    </row>
    <row r="34" spans="1:15">
      <c r="A34" t="s">
        <v>45</v>
      </c>
      <c r="B34" t="s">
        <v>32</v>
      </c>
      <c r="C34" s="45">
        <v>30000</v>
      </c>
      <c r="D34" s="18">
        <f t="shared" si="4"/>
        <v>3300</v>
      </c>
      <c r="E34" s="18">
        <v>2000</v>
      </c>
      <c r="F34" s="46" t="s">
        <v>39</v>
      </c>
      <c r="G34" s="41">
        <f t="shared" si="3"/>
        <v>35300</v>
      </c>
      <c r="H34" s="41">
        <f>G34</f>
        <v>35300</v>
      </c>
    </row>
    <row r="36" spans="1:15">
      <c r="A36" s="26" t="s">
        <v>46</v>
      </c>
      <c r="C36" s="37"/>
      <c r="D36" s="37"/>
      <c r="E36" s="37"/>
      <c r="F36" s="37"/>
      <c r="G36" s="37"/>
      <c r="H36" s="37"/>
      <c r="J36" s="26" t="s">
        <v>47</v>
      </c>
    </row>
    <row r="37" spans="1:15">
      <c r="A37" s="27" t="s">
        <v>48</v>
      </c>
      <c r="C37" s="37"/>
      <c r="D37" s="37"/>
      <c r="E37" s="37"/>
      <c r="F37" s="37"/>
      <c r="G37" s="37"/>
      <c r="H37" s="37"/>
      <c r="J37" s="47" t="s">
        <v>49</v>
      </c>
    </row>
    <row r="38" spans="1:15">
      <c r="A38" t="s">
        <v>50</v>
      </c>
      <c r="B38" s="48" t="s">
        <v>51</v>
      </c>
      <c r="C38" s="28" t="s">
        <v>52</v>
      </c>
      <c r="D38" s="28" t="s">
        <v>53</v>
      </c>
      <c r="E38" s="28" t="s">
        <v>54</v>
      </c>
      <c r="F38" s="28" t="s">
        <v>55</v>
      </c>
      <c r="G38" s="28" t="s">
        <v>56</v>
      </c>
      <c r="H38" s="37"/>
      <c r="K38" s="28" t="s">
        <v>57</v>
      </c>
      <c r="L38" s="28" t="s">
        <v>58</v>
      </c>
      <c r="M38" s="28" t="s">
        <v>59</v>
      </c>
      <c r="N38" s="28" t="s">
        <v>60</v>
      </c>
      <c r="O38" s="28" t="s">
        <v>61</v>
      </c>
    </row>
    <row r="39" spans="1:15">
      <c r="A39" t="s">
        <v>15</v>
      </c>
      <c r="B39" s="29">
        <v>16</v>
      </c>
      <c r="C39" s="30">
        <v>20</v>
      </c>
      <c r="D39" s="30">
        <v>64</v>
      </c>
      <c r="E39" s="30">
        <v>56</v>
      </c>
      <c r="F39" s="30">
        <v>72</v>
      </c>
      <c r="G39" s="31">
        <v>104</v>
      </c>
      <c r="H39" s="37"/>
      <c r="J39" s="49" t="s">
        <v>51</v>
      </c>
      <c r="K39" s="50">
        <v>500</v>
      </c>
      <c r="L39" s="30">
        <f>N6+O6</f>
        <v>448.3000650406504</v>
      </c>
      <c r="M39" s="30">
        <v>32</v>
      </c>
      <c r="N39" s="30">
        <v>16</v>
      </c>
      <c r="O39" s="31">
        <f t="shared" ref="O39:O44" si="5">K39-L39-M39-N39</f>
        <v>3.6999349593496049</v>
      </c>
    </row>
    <row r="40" spans="1:15">
      <c r="A40" t="s">
        <v>17</v>
      </c>
      <c r="B40" s="33">
        <v>52</v>
      </c>
      <c r="C40" s="15">
        <v>48</v>
      </c>
      <c r="D40" s="15">
        <v>20</v>
      </c>
      <c r="E40" s="15">
        <v>56</v>
      </c>
      <c r="F40" s="15">
        <v>56</v>
      </c>
      <c r="G40" s="17">
        <v>88</v>
      </c>
      <c r="H40" s="37"/>
      <c r="J40" s="51" t="s">
        <v>52</v>
      </c>
      <c r="K40" s="52">
        <v>500</v>
      </c>
      <c r="L40" s="15">
        <f>N6+O6</f>
        <v>448.3000650406504</v>
      </c>
      <c r="M40" s="15">
        <v>32</v>
      </c>
      <c r="N40" s="15">
        <v>20</v>
      </c>
      <c r="O40" s="17">
        <f t="shared" si="5"/>
        <v>-0.30006504065039508</v>
      </c>
    </row>
    <row r="41" spans="1:15">
      <c r="A41" t="s">
        <v>19</v>
      </c>
      <c r="B41" s="33">
        <v>56</v>
      </c>
      <c r="C41" s="15">
        <v>52</v>
      </c>
      <c r="D41" s="15">
        <v>56</v>
      </c>
      <c r="E41" s="15">
        <v>20</v>
      </c>
      <c r="F41" s="15">
        <v>32</v>
      </c>
      <c r="G41" s="17">
        <v>72</v>
      </c>
      <c r="H41" s="37"/>
      <c r="J41" s="51" t="s">
        <v>53</v>
      </c>
      <c r="K41" s="52">
        <v>500</v>
      </c>
      <c r="L41" s="15">
        <f>N7+O7</f>
        <v>416.90974193548391</v>
      </c>
      <c r="M41" s="15">
        <v>29</v>
      </c>
      <c r="N41" s="15">
        <v>20</v>
      </c>
      <c r="O41" s="17">
        <f t="shared" si="5"/>
        <v>34.090258064516092</v>
      </c>
    </row>
    <row r="42" spans="1:15">
      <c r="A42" t="s">
        <v>21</v>
      </c>
      <c r="B42" s="33">
        <v>112</v>
      </c>
      <c r="C42" s="15">
        <v>112</v>
      </c>
      <c r="D42" s="15">
        <v>104</v>
      </c>
      <c r="E42" s="15">
        <v>64</v>
      </c>
      <c r="F42" s="15">
        <v>68</v>
      </c>
      <c r="G42" s="17">
        <v>36</v>
      </c>
      <c r="H42" s="37"/>
      <c r="J42" s="51" t="s">
        <v>54</v>
      </c>
      <c r="K42" s="52">
        <v>500</v>
      </c>
      <c r="L42" s="15">
        <f>N8+O8</f>
        <v>408.48670212765956</v>
      </c>
      <c r="M42" s="15">
        <v>31</v>
      </c>
      <c r="N42" s="15">
        <v>20</v>
      </c>
      <c r="O42" s="17">
        <f t="shared" si="5"/>
        <v>40.513297872340445</v>
      </c>
    </row>
    <row r="43" spans="1:15">
      <c r="A43" t="s">
        <v>55</v>
      </c>
      <c r="B43" s="35">
        <v>64</v>
      </c>
      <c r="C43" s="22">
        <v>60</v>
      </c>
      <c r="D43" s="22">
        <v>48</v>
      </c>
      <c r="E43" s="22">
        <v>30</v>
      </c>
      <c r="F43" s="22">
        <v>0</v>
      </c>
      <c r="G43" s="24">
        <v>76</v>
      </c>
      <c r="H43" s="37"/>
      <c r="J43" s="51" t="s">
        <v>55</v>
      </c>
      <c r="K43" s="52">
        <v>500</v>
      </c>
      <c r="L43" s="15">
        <f>N8+O8</f>
        <v>408.48670212765956</v>
      </c>
      <c r="M43" s="15">
        <v>30</v>
      </c>
      <c r="N43" s="15">
        <v>32</v>
      </c>
      <c r="O43" s="17">
        <f t="shared" si="5"/>
        <v>29.513297872340445</v>
      </c>
    </row>
    <row r="44" spans="1:15">
      <c r="B44" s="37"/>
      <c r="C44" s="37"/>
      <c r="D44" s="37"/>
      <c r="E44" s="37"/>
      <c r="F44" s="37"/>
      <c r="G44" s="37"/>
      <c r="H44" s="37"/>
      <c r="J44" s="51" t="s">
        <v>56</v>
      </c>
      <c r="K44" s="53">
        <v>500</v>
      </c>
      <c r="L44" s="22">
        <f>N9+O9</f>
        <v>397.61166666666668</v>
      </c>
      <c r="M44" s="22">
        <v>32</v>
      </c>
      <c r="N44" s="22">
        <v>36</v>
      </c>
      <c r="O44" s="24">
        <f t="shared" si="5"/>
        <v>34.388333333333321</v>
      </c>
    </row>
    <row r="45" spans="1:15">
      <c r="A45" s="26" t="s">
        <v>62</v>
      </c>
      <c r="B45" s="37"/>
      <c r="C45" s="37"/>
      <c r="D45" s="37"/>
      <c r="E45" s="37"/>
      <c r="F45" s="37"/>
      <c r="G45" s="37"/>
      <c r="H45" s="37"/>
    </row>
    <row r="46" spans="1:15">
      <c r="B46" s="37" t="s">
        <v>55</v>
      </c>
      <c r="C46" s="37" t="s">
        <v>19</v>
      </c>
      <c r="D46" s="37"/>
      <c r="E46" s="37"/>
      <c r="F46" s="37"/>
      <c r="G46" s="37"/>
      <c r="H46" s="37"/>
    </row>
    <row r="47" spans="1:15">
      <c r="A47" t="s">
        <v>63</v>
      </c>
      <c r="B47" s="37"/>
      <c r="C47" s="37"/>
      <c r="D47" s="37"/>
      <c r="E47" s="37"/>
      <c r="F47" s="37"/>
      <c r="G47" s="37"/>
      <c r="H47" s="37"/>
    </row>
    <row r="48" spans="1:15">
      <c r="A48" s="54" t="s">
        <v>64</v>
      </c>
      <c r="B48" s="37">
        <v>302.39999999999998</v>
      </c>
      <c r="C48" s="37">
        <v>301.2</v>
      </c>
      <c r="D48" s="37"/>
      <c r="E48" s="37"/>
      <c r="F48" s="37"/>
      <c r="G48" s="37"/>
      <c r="H48" s="37"/>
    </row>
    <row r="49" spans="1:8">
      <c r="A49" s="54" t="s">
        <v>65</v>
      </c>
      <c r="B49" s="37">
        <v>57</v>
      </c>
      <c r="C49" s="37">
        <v>60.4</v>
      </c>
      <c r="D49" s="37"/>
      <c r="E49" s="37"/>
      <c r="F49" s="37"/>
      <c r="G49" s="37"/>
      <c r="H49" s="37"/>
    </row>
    <row r="50" spans="1:8">
      <c r="A50" s="54" t="s">
        <v>66</v>
      </c>
      <c r="B50" s="37">
        <v>9</v>
      </c>
      <c r="C50" s="37">
        <v>10</v>
      </c>
      <c r="D50" s="37"/>
      <c r="E50" s="37"/>
      <c r="F50" s="37"/>
      <c r="G50" s="37"/>
      <c r="H50" s="37"/>
    </row>
    <row r="51" spans="1:8">
      <c r="A51" s="54" t="s">
        <v>67</v>
      </c>
      <c r="B51" s="37">
        <v>1</v>
      </c>
      <c r="C51" s="37">
        <v>1</v>
      </c>
      <c r="D51" s="37"/>
      <c r="E51" s="37"/>
      <c r="F51" s="37"/>
      <c r="G51" s="37"/>
      <c r="H51" s="37"/>
    </row>
    <row r="52" spans="1:8">
      <c r="B52" s="37"/>
      <c r="C52" s="37"/>
      <c r="D52" s="37"/>
      <c r="E52" s="37"/>
      <c r="F52" s="37"/>
      <c r="G52" s="37"/>
      <c r="H52" s="37"/>
    </row>
    <row r="53" spans="1:8">
      <c r="A53" t="s">
        <v>68</v>
      </c>
      <c r="C53" s="37"/>
      <c r="D53" s="37"/>
      <c r="E53" s="37"/>
      <c r="F53" s="37"/>
      <c r="G53" s="37"/>
      <c r="H53" s="37"/>
    </row>
    <row r="54" spans="1:8">
      <c r="A54" s="54" t="s">
        <v>66</v>
      </c>
      <c r="B54" s="41">
        <v>60000</v>
      </c>
      <c r="C54" s="41">
        <v>40000</v>
      </c>
      <c r="E54" s="37"/>
      <c r="F54" s="37"/>
      <c r="G54" s="37"/>
      <c r="H54" s="37"/>
    </row>
    <row r="55" spans="1:8">
      <c r="A55" s="54" t="s">
        <v>67</v>
      </c>
      <c r="B55" s="41">
        <v>8000</v>
      </c>
      <c r="C55" s="41">
        <v>8000</v>
      </c>
      <c r="E55" s="37"/>
      <c r="F55" s="37"/>
      <c r="G55" s="37"/>
      <c r="H55" s="37"/>
    </row>
    <row r="56" spans="1:8">
      <c r="C56" s="37"/>
      <c r="D56" s="37"/>
      <c r="E56" s="37"/>
      <c r="F56" s="37"/>
      <c r="G56" s="37"/>
      <c r="H56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2" sqref="A2"/>
    </sheetView>
  </sheetViews>
  <sheetFormatPr defaultRowHeight="15"/>
  <cols>
    <col min="1" max="1" width="9.42578125" style="57" bestFit="1" customWidth="1"/>
    <col min="2" max="2" width="5.7109375" style="57" customWidth="1"/>
    <col min="3" max="16384" width="9.140625" style="57"/>
  </cols>
  <sheetData>
    <row r="1" spans="1:10">
      <c r="A1" s="55" t="s">
        <v>69</v>
      </c>
      <c r="B1" s="55"/>
      <c r="C1" s="56" t="s">
        <v>70</v>
      </c>
      <c r="E1" s="58"/>
      <c r="F1" s="57" t="s">
        <v>71</v>
      </c>
      <c r="J1" s="58"/>
    </row>
    <row r="2" spans="1:10">
      <c r="A2" s="55"/>
      <c r="B2" s="55"/>
      <c r="C2" s="72"/>
      <c r="D2" s="73"/>
      <c r="E2" s="74"/>
      <c r="F2" s="73"/>
      <c r="G2" s="73"/>
      <c r="H2" s="73"/>
      <c r="I2" s="73" t="s">
        <v>72</v>
      </c>
      <c r="J2" s="61"/>
    </row>
    <row r="3" spans="1:10">
      <c r="A3" s="55"/>
      <c r="B3" s="55"/>
      <c r="C3" s="72"/>
      <c r="D3" s="73"/>
      <c r="E3" s="74"/>
      <c r="F3" s="73"/>
      <c r="G3" s="73" t="s">
        <v>73</v>
      </c>
      <c r="H3" s="73" t="s">
        <v>74</v>
      </c>
      <c r="I3" s="73" t="s">
        <v>75</v>
      </c>
      <c r="J3" s="61" t="s">
        <v>76</v>
      </c>
    </row>
    <row r="4" spans="1:10">
      <c r="A4" s="55"/>
      <c r="B4" s="55"/>
      <c r="C4" s="72" t="s">
        <v>77</v>
      </c>
      <c r="D4" s="73" t="s">
        <v>30</v>
      </c>
      <c r="E4" s="74" t="s">
        <v>78</v>
      </c>
      <c r="F4" s="73" t="s">
        <v>79</v>
      </c>
      <c r="G4" s="73" t="s">
        <v>80</v>
      </c>
      <c r="H4" s="73" t="s">
        <v>75</v>
      </c>
      <c r="I4" s="73" t="s">
        <v>81</v>
      </c>
      <c r="J4" s="61" t="s">
        <v>82</v>
      </c>
    </row>
    <row r="5" spans="1:10">
      <c r="A5" s="62" t="s">
        <v>83</v>
      </c>
      <c r="B5" s="62"/>
      <c r="C5" s="75" t="s">
        <v>84</v>
      </c>
      <c r="D5" s="76" t="s">
        <v>84</v>
      </c>
      <c r="E5" s="77" t="s">
        <v>85</v>
      </c>
      <c r="F5" s="76" t="s">
        <v>86</v>
      </c>
      <c r="G5" s="76" t="s">
        <v>85</v>
      </c>
      <c r="H5" s="76" t="s">
        <v>85</v>
      </c>
      <c r="I5" s="76" t="s">
        <v>85</v>
      </c>
      <c r="J5" s="66" t="s">
        <v>87</v>
      </c>
    </row>
    <row r="6" spans="1:10">
      <c r="A6" s="78" t="s">
        <v>88</v>
      </c>
      <c r="B6" s="78"/>
      <c r="C6" s="79">
        <v>39</v>
      </c>
      <c r="D6" s="80">
        <v>80</v>
      </c>
      <c r="E6" s="81">
        <v>9</v>
      </c>
      <c r="F6" s="80">
        <v>95</v>
      </c>
      <c r="G6" s="80">
        <v>65</v>
      </c>
      <c r="H6" s="80">
        <v>100</v>
      </c>
      <c r="I6" s="80">
        <v>90</v>
      </c>
      <c r="J6" s="69">
        <v>0</v>
      </c>
    </row>
    <row r="7" spans="1:10">
      <c r="A7" s="78" t="s">
        <v>89</v>
      </c>
      <c r="B7" s="78"/>
      <c r="C7" s="72">
        <v>37</v>
      </c>
      <c r="D7" s="82">
        <v>82</v>
      </c>
      <c r="E7" s="74">
        <v>9</v>
      </c>
      <c r="F7" s="82">
        <v>70</v>
      </c>
      <c r="G7" s="82">
        <v>68</v>
      </c>
      <c r="H7" s="82">
        <v>78</v>
      </c>
      <c r="I7" s="82">
        <v>77</v>
      </c>
      <c r="J7" s="58">
        <v>0</v>
      </c>
    </row>
    <row r="8" spans="1:10">
      <c r="A8" s="78" t="s">
        <v>90</v>
      </c>
      <c r="B8" s="78"/>
      <c r="C8" s="72">
        <v>41</v>
      </c>
      <c r="D8" s="82">
        <v>92</v>
      </c>
      <c r="E8" s="74">
        <v>8</v>
      </c>
      <c r="F8" s="82">
        <v>108</v>
      </c>
      <c r="G8" s="82">
        <v>75</v>
      </c>
      <c r="H8" s="82">
        <v>80</v>
      </c>
      <c r="I8" s="82">
        <v>100</v>
      </c>
      <c r="J8" s="58">
        <v>0</v>
      </c>
    </row>
    <row r="9" spans="1:10">
      <c r="A9" s="78" t="s">
        <v>91</v>
      </c>
      <c r="B9" s="78"/>
      <c r="C9" s="72">
        <v>42</v>
      </c>
      <c r="D9" s="82">
        <v>88</v>
      </c>
      <c r="E9" s="74">
        <v>9</v>
      </c>
      <c r="F9" s="82">
        <v>63</v>
      </c>
      <c r="G9" s="82">
        <v>68</v>
      </c>
      <c r="H9" s="82">
        <v>69</v>
      </c>
      <c r="I9" s="82">
        <v>73</v>
      </c>
      <c r="J9" s="58">
        <v>0</v>
      </c>
    </row>
    <row r="10" spans="1:10">
      <c r="A10" s="78" t="s">
        <v>92</v>
      </c>
      <c r="B10" s="78"/>
      <c r="C10" s="72">
        <v>54</v>
      </c>
      <c r="D10" s="82">
        <v>99</v>
      </c>
      <c r="E10" s="74">
        <v>10</v>
      </c>
      <c r="F10" s="82">
        <v>115</v>
      </c>
      <c r="G10" s="82">
        <v>77</v>
      </c>
      <c r="H10" s="82">
        <v>85</v>
      </c>
      <c r="I10" s="82">
        <v>98</v>
      </c>
      <c r="J10" s="58">
        <v>0</v>
      </c>
    </row>
    <row r="11" spans="1:10">
      <c r="A11" s="78" t="s">
        <v>93</v>
      </c>
      <c r="B11" s="78"/>
      <c r="C11" s="72">
        <v>37</v>
      </c>
      <c r="D11" s="82">
        <v>84</v>
      </c>
      <c r="E11" s="74">
        <v>10</v>
      </c>
      <c r="F11" s="82">
        <v>85</v>
      </c>
      <c r="G11" s="82">
        <v>72</v>
      </c>
      <c r="H11" s="82">
        <v>69</v>
      </c>
      <c r="I11" s="82">
        <v>90</v>
      </c>
      <c r="J11" s="58">
        <v>0</v>
      </c>
    </row>
    <row r="12" spans="1:10">
      <c r="A12" s="78" t="s">
        <v>94</v>
      </c>
      <c r="B12" s="78"/>
      <c r="C12" s="72">
        <v>45</v>
      </c>
      <c r="D12" s="82">
        <v>92</v>
      </c>
      <c r="E12" s="74">
        <v>7</v>
      </c>
      <c r="F12" s="82">
        <v>12</v>
      </c>
      <c r="G12" s="82">
        <v>17</v>
      </c>
      <c r="H12" s="82">
        <v>12</v>
      </c>
      <c r="I12" s="82">
        <v>34</v>
      </c>
      <c r="J12" s="58">
        <v>25</v>
      </c>
    </row>
    <row r="13" spans="1:10">
      <c r="A13" s="78" t="s">
        <v>95</v>
      </c>
      <c r="B13" s="78"/>
      <c r="C13" s="72">
        <v>65</v>
      </c>
      <c r="D13" s="82">
        <v>125</v>
      </c>
      <c r="E13" s="74">
        <v>7</v>
      </c>
      <c r="F13" s="82">
        <v>45</v>
      </c>
      <c r="G13" s="82">
        <v>93</v>
      </c>
      <c r="H13" s="82">
        <v>40</v>
      </c>
      <c r="I13" s="82">
        <v>52</v>
      </c>
      <c r="J13" s="58">
        <v>0</v>
      </c>
    </row>
    <row r="14" spans="1:10">
      <c r="A14" s="78" t="s">
        <v>96</v>
      </c>
      <c r="B14" s="78"/>
      <c r="C14" s="72">
        <v>73</v>
      </c>
      <c r="D14" s="82">
        <v>109</v>
      </c>
      <c r="E14" s="74">
        <v>8</v>
      </c>
      <c r="F14" s="82">
        <v>39</v>
      </c>
      <c r="G14" s="82">
        <v>94</v>
      </c>
      <c r="H14" s="82">
        <v>45</v>
      </c>
      <c r="I14" s="82">
        <v>58</v>
      </c>
      <c r="J14" s="58">
        <v>0</v>
      </c>
    </row>
    <row r="15" spans="1:10">
      <c r="A15" s="78" t="s">
        <v>97</v>
      </c>
      <c r="B15" s="78"/>
      <c r="C15" s="75">
        <v>79</v>
      </c>
      <c r="D15" s="76">
        <v>118</v>
      </c>
      <c r="E15" s="77">
        <v>9</v>
      </c>
      <c r="F15" s="76">
        <v>50</v>
      </c>
      <c r="G15" s="76">
        <v>100</v>
      </c>
      <c r="H15" s="76">
        <v>38</v>
      </c>
      <c r="I15" s="76">
        <v>65</v>
      </c>
      <c r="J15" s="71">
        <v>0</v>
      </c>
    </row>
    <row r="16" spans="1:10">
      <c r="A16" s="62"/>
      <c r="B16" s="62"/>
      <c r="C16" s="62"/>
      <c r="D16" s="62"/>
      <c r="E16" s="62"/>
      <c r="F16" s="62"/>
      <c r="G16" s="62"/>
      <c r="H16" s="62"/>
      <c r="I16" s="62"/>
      <c r="J16" s="62"/>
    </row>
    <row r="17" spans="1:10">
      <c r="A17" s="62"/>
      <c r="B17" s="62"/>
      <c r="C17" s="62"/>
      <c r="D17" s="62"/>
      <c r="E17" s="62"/>
      <c r="F17" s="62"/>
      <c r="G17" s="62"/>
      <c r="H17" s="62"/>
      <c r="I17" s="62"/>
      <c r="J17" s="6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2" sqref="A2"/>
    </sheetView>
  </sheetViews>
  <sheetFormatPr defaultRowHeight="15"/>
  <cols>
    <col min="1" max="1" width="11.7109375" style="57" customWidth="1"/>
    <col min="2" max="16384" width="9.140625" style="57"/>
  </cols>
  <sheetData>
    <row r="1" spans="1:6">
      <c r="A1" s="55" t="s">
        <v>98</v>
      </c>
    </row>
    <row r="3" spans="1:6">
      <c r="B3" s="78"/>
      <c r="C3" s="83" t="s">
        <v>99</v>
      </c>
      <c r="D3" s="83" t="s">
        <v>99</v>
      </c>
      <c r="E3" s="83" t="s">
        <v>100</v>
      </c>
      <c r="F3" s="83" t="s">
        <v>101</v>
      </c>
    </row>
    <row r="4" spans="1:6" ht="15.75" thickBot="1">
      <c r="B4" s="84" t="s">
        <v>78</v>
      </c>
      <c r="C4" s="84" t="s">
        <v>102</v>
      </c>
      <c r="D4" s="84" t="s">
        <v>103</v>
      </c>
      <c r="E4" s="84" t="s">
        <v>104</v>
      </c>
      <c r="F4" s="84" t="s">
        <v>104</v>
      </c>
    </row>
    <row r="5" spans="1:6">
      <c r="B5" s="85">
        <v>1</v>
      </c>
      <c r="C5" s="86">
        <v>2</v>
      </c>
      <c r="D5" s="86" t="s">
        <v>105</v>
      </c>
      <c r="E5" s="86">
        <v>10.147</v>
      </c>
      <c r="F5" s="87">
        <v>11.898999999999999</v>
      </c>
    </row>
    <row r="6" spans="1:6">
      <c r="B6" s="85">
        <v>2</v>
      </c>
      <c r="C6" s="86">
        <v>1</v>
      </c>
      <c r="D6" s="86">
        <v>1</v>
      </c>
      <c r="E6" s="86">
        <v>12.191000000000001</v>
      </c>
      <c r="F6" s="87">
        <v>11.242000000000001</v>
      </c>
    </row>
    <row r="7" spans="1:6">
      <c r="B7" s="85">
        <v>3</v>
      </c>
      <c r="C7" s="86">
        <v>4</v>
      </c>
      <c r="D7" s="86">
        <v>4</v>
      </c>
      <c r="E7" s="86">
        <v>13.359</v>
      </c>
      <c r="F7" s="87">
        <v>10.731</v>
      </c>
    </row>
    <row r="8" spans="1:6">
      <c r="B8" s="85">
        <v>4</v>
      </c>
      <c r="C8" s="86">
        <v>3</v>
      </c>
      <c r="D8" s="86" t="s">
        <v>106</v>
      </c>
      <c r="E8" s="86">
        <v>9.3439999999999994</v>
      </c>
      <c r="F8" s="87">
        <v>7.5190000000000001</v>
      </c>
    </row>
    <row r="9" spans="1:6">
      <c r="B9" s="85">
        <v>5</v>
      </c>
      <c r="C9" s="86" t="s">
        <v>107</v>
      </c>
      <c r="D9" s="86">
        <v>4</v>
      </c>
      <c r="E9" s="86">
        <v>11.388</v>
      </c>
      <c r="F9" s="87">
        <v>14.234999999999999</v>
      </c>
    </row>
    <row r="10" spans="1:6">
      <c r="B10" s="85">
        <v>6</v>
      </c>
      <c r="C10" s="86">
        <v>9</v>
      </c>
      <c r="D10" s="86" t="s">
        <v>108</v>
      </c>
      <c r="E10" s="86">
        <v>6.9349999999999996</v>
      </c>
      <c r="F10" s="87">
        <v>9.6359999999999992</v>
      </c>
    </row>
    <row r="11" spans="1:6">
      <c r="B11" s="85">
        <v>7</v>
      </c>
      <c r="C11" s="86" t="s">
        <v>109</v>
      </c>
      <c r="D11" s="86" t="s">
        <v>109</v>
      </c>
      <c r="E11" s="86">
        <v>12.629</v>
      </c>
      <c r="F11" s="87">
        <v>8.6869999999999994</v>
      </c>
    </row>
    <row r="12" spans="1:6">
      <c r="B12" s="85">
        <v>8</v>
      </c>
      <c r="C12" s="86" t="s">
        <v>110</v>
      </c>
      <c r="D12" s="86" t="s">
        <v>111</v>
      </c>
      <c r="E12" s="86">
        <v>13.505000000000001</v>
      </c>
      <c r="F12" s="87">
        <v>10.292999999999999</v>
      </c>
    </row>
    <row r="13" spans="1:6">
      <c r="B13" s="85">
        <v>9</v>
      </c>
      <c r="C13" s="86" t="s">
        <v>112</v>
      </c>
      <c r="D13" s="86" t="s">
        <v>112</v>
      </c>
      <c r="E13" s="86">
        <v>9.3439999999999994</v>
      </c>
      <c r="F13" s="87">
        <v>9.7089999999999996</v>
      </c>
    </row>
    <row r="14" spans="1:6" ht="15.75" thickBot="1">
      <c r="B14" s="88">
        <v>10</v>
      </c>
      <c r="C14" s="89" t="s">
        <v>113</v>
      </c>
      <c r="D14" s="89" t="s">
        <v>113</v>
      </c>
      <c r="E14" s="89">
        <v>8.2490000000000006</v>
      </c>
      <c r="F14" s="90">
        <v>11.461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2" sqref="A2"/>
    </sheetView>
  </sheetViews>
  <sheetFormatPr defaultRowHeight="15"/>
  <cols>
    <col min="1" max="16384" width="9.140625" style="57"/>
  </cols>
  <sheetData>
    <row r="1" spans="1:11">
      <c r="A1" s="55" t="s">
        <v>114</v>
      </c>
    </row>
    <row r="2" spans="1:11">
      <c r="B2" s="91" t="s">
        <v>115</v>
      </c>
      <c r="C2" s="92">
        <v>1</v>
      </c>
      <c r="D2" s="93">
        <v>2</v>
      </c>
      <c r="E2" s="93">
        <v>3</v>
      </c>
      <c r="F2" s="93">
        <v>4</v>
      </c>
      <c r="G2" s="93">
        <v>5</v>
      </c>
      <c r="H2" s="93">
        <v>6</v>
      </c>
      <c r="I2" s="93">
        <v>7</v>
      </c>
      <c r="J2" s="94">
        <v>8</v>
      </c>
    </row>
    <row r="3" spans="1:11">
      <c r="B3" s="91" t="s">
        <v>78</v>
      </c>
      <c r="C3" s="95" t="s">
        <v>53</v>
      </c>
      <c r="D3" s="96" t="s">
        <v>116</v>
      </c>
      <c r="E3" s="96" t="s">
        <v>54</v>
      </c>
      <c r="F3" s="96" t="s">
        <v>117</v>
      </c>
      <c r="G3" s="96" t="s">
        <v>118</v>
      </c>
      <c r="H3" s="96" t="s">
        <v>119</v>
      </c>
      <c r="I3" s="96" t="s">
        <v>120</v>
      </c>
      <c r="J3" s="97" t="s">
        <v>19</v>
      </c>
    </row>
    <row r="4" spans="1:11">
      <c r="B4" s="91" t="s">
        <v>121</v>
      </c>
      <c r="C4" s="98">
        <v>2700</v>
      </c>
      <c r="D4" s="99">
        <v>2900</v>
      </c>
      <c r="E4" s="99">
        <v>3500</v>
      </c>
      <c r="F4" s="99">
        <v>2200</v>
      </c>
      <c r="G4" s="99">
        <v>3300</v>
      </c>
      <c r="H4" s="99">
        <v>3000</v>
      </c>
      <c r="I4" s="99">
        <v>2000</v>
      </c>
      <c r="J4" s="100">
        <v>1800</v>
      </c>
    </row>
    <row r="5" spans="1:11">
      <c r="B5" s="91" t="s">
        <v>122</v>
      </c>
      <c r="C5" s="59">
        <v>6</v>
      </c>
      <c r="D5" s="70">
        <v>8</v>
      </c>
      <c r="E5" s="70">
        <v>9</v>
      </c>
      <c r="F5" s="70">
        <v>7</v>
      </c>
      <c r="G5" s="70">
        <v>8</v>
      </c>
      <c r="H5" s="70">
        <v>8</v>
      </c>
      <c r="I5" s="70">
        <v>6</v>
      </c>
      <c r="J5" s="60">
        <v>5</v>
      </c>
    </row>
    <row r="6" spans="1:11">
      <c r="B6" s="91" t="s">
        <v>123</v>
      </c>
      <c r="C6" s="63">
        <v>1750</v>
      </c>
      <c r="D6" s="64">
        <v>1250</v>
      </c>
      <c r="E6" s="64">
        <v>2000</v>
      </c>
      <c r="F6" s="64">
        <v>1500</v>
      </c>
      <c r="G6" s="64">
        <v>1750</v>
      </c>
      <c r="H6" s="64">
        <v>1500</v>
      </c>
      <c r="I6" s="64">
        <v>1000</v>
      </c>
      <c r="J6" s="65">
        <v>1500</v>
      </c>
    </row>
    <row r="8" spans="1:11">
      <c r="A8" s="101" t="s">
        <v>124</v>
      </c>
      <c r="B8" s="102" t="s">
        <v>78</v>
      </c>
      <c r="C8" s="103"/>
      <c r="D8" s="104"/>
      <c r="E8" s="104"/>
      <c r="F8" s="104"/>
      <c r="G8" s="105" t="s">
        <v>125</v>
      </c>
      <c r="H8" s="104"/>
      <c r="I8" s="104"/>
      <c r="J8" s="106"/>
      <c r="K8" s="102" t="s">
        <v>7</v>
      </c>
    </row>
    <row r="9" spans="1:11">
      <c r="A9" s="67">
        <v>1</v>
      </c>
      <c r="B9" s="107" t="s">
        <v>53</v>
      </c>
      <c r="C9" s="108">
        <v>1</v>
      </c>
      <c r="D9" s="108">
        <v>13</v>
      </c>
      <c r="E9" s="108">
        <v>16</v>
      </c>
      <c r="F9" s="109">
        <v>11</v>
      </c>
      <c r="G9" s="108">
        <v>15</v>
      </c>
      <c r="H9" s="108">
        <v>11</v>
      </c>
      <c r="I9" s="109">
        <v>8</v>
      </c>
      <c r="J9" s="109">
        <v>12</v>
      </c>
      <c r="K9" s="68">
        <v>275</v>
      </c>
    </row>
    <row r="10" spans="1:11">
      <c r="A10" s="59">
        <v>2</v>
      </c>
      <c r="B10" s="110" t="s">
        <v>126</v>
      </c>
      <c r="C10" s="111">
        <v>4</v>
      </c>
      <c r="D10" s="111">
        <v>15</v>
      </c>
      <c r="E10" s="111">
        <v>15</v>
      </c>
      <c r="F10" s="112">
        <v>12</v>
      </c>
      <c r="G10" s="111">
        <v>16</v>
      </c>
      <c r="H10" s="111">
        <v>13</v>
      </c>
      <c r="I10" s="112">
        <v>11</v>
      </c>
      <c r="J10" s="112">
        <v>10</v>
      </c>
      <c r="K10" s="60">
        <v>160</v>
      </c>
    </row>
    <row r="11" spans="1:11">
      <c r="A11" s="59">
        <v>3</v>
      </c>
      <c r="B11" s="110" t="s">
        <v>116</v>
      </c>
      <c r="C11" s="111">
        <v>13</v>
      </c>
      <c r="D11" s="111">
        <v>1</v>
      </c>
      <c r="E11" s="111">
        <v>10</v>
      </c>
      <c r="F11" s="112">
        <v>8</v>
      </c>
      <c r="G11" s="111">
        <v>4</v>
      </c>
      <c r="H11" s="111">
        <v>4</v>
      </c>
      <c r="I11" s="112">
        <v>7</v>
      </c>
      <c r="J11" s="112">
        <v>13</v>
      </c>
      <c r="K11" s="60">
        <v>240</v>
      </c>
    </row>
    <row r="12" spans="1:11">
      <c r="A12" s="59">
        <v>4</v>
      </c>
      <c r="B12" s="110" t="s">
        <v>127</v>
      </c>
      <c r="C12" s="111">
        <v>7</v>
      </c>
      <c r="D12" s="111">
        <v>6</v>
      </c>
      <c r="E12" s="111">
        <v>11</v>
      </c>
      <c r="F12" s="112">
        <v>6</v>
      </c>
      <c r="G12" s="111">
        <v>8</v>
      </c>
      <c r="H12" s="111">
        <v>6</v>
      </c>
      <c r="I12" s="112">
        <v>4</v>
      </c>
      <c r="J12" s="112">
        <v>10</v>
      </c>
      <c r="K12" s="60">
        <v>260</v>
      </c>
    </row>
    <row r="13" spans="1:11">
      <c r="A13" s="59">
        <v>5</v>
      </c>
      <c r="B13" s="110" t="s">
        <v>128</v>
      </c>
      <c r="C13" s="111">
        <v>4</v>
      </c>
      <c r="D13" s="111">
        <v>10</v>
      </c>
      <c r="E13" s="111">
        <v>15</v>
      </c>
      <c r="F13" s="112">
        <v>10</v>
      </c>
      <c r="G13" s="111">
        <v>13</v>
      </c>
      <c r="H13" s="111">
        <v>8</v>
      </c>
      <c r="I13" s="112">
        <v>4</v>
      </c>
      <c r="J13" s="112">
        <v>14</v>
      </c>
      <c r="K13" s="60">
        <v>135</v>
      </c>
    </row>
    <row r="14" spans="1:11">
      <c r="A14" s="59">
        <v>6</v>
      </c>
      <c r="B14" s="110" t="s">
        <v>129</v>
      </c>
      <c r="C14" s="111">
        <v>2</v>
      </c>
      <c r="D14" s="111">
        <v>11</v>
      </c>
      <c r="E14" s="111">
        <v>14</v>
      </c>
      <c r="F14" s="112">
        <v>9</v>
      </c>
      <c r="G14" s="111">
        <v>13</v>
      </c>
      <c r="H14" s="111">
        <v>9</v>
      </c>
      <c r="I14" s="112">
        <v>7</v>
      </c>
      <c r="J14" s="112">
        <v>11</v>
      </c>
      <c r="K14" s="60">
        <v>160</v>
      </c>
    </row>
    <row r="15" spans="1:11">
      <c r="A15" s="59">
        <v>7</v>
      </c>
      <c r="B15" s="110" t="s">
        <v>54</v>
      </c>
      <c r="C15" s="111">
        <v>16</v>
      </c>
      <c r="D15" s="111">
        <v>10</v>
      </c>
      <c r="E15" s="111">
        <v>1</v>
      </c>
      <c r="F15" s="112">
        <v>9</v>
      </c>
      <c r="G15" s="111">
        <v>6</v>
      </c>
      <c r="H15" s="111">
        <v>9</v>
      </c>
      <c r="I15" s="112">
        <v>14</v>
      </c>
      <c r="J15" s="112">
        <v>7</v>
      </c>
      <c r="K15" s="60">
        <v>400</v>
      </c>
    </row>
    <row r="16" spans="1:11">
      <c r="A16" s="59">
        <v>8</v>
      </c>
      <c r="B16" s="110" t="s">
        <v>117</v>
      </c>
      <c r="C16" s="111">
        <v>9</v>
      </c>
      <c r="D16" s="111">
        <v>6</v>
      </c>
      <c r="E16" s="111">
        <v>7</v>
      </c>
      <c r="F16" s="112">
        <v>3</v>
      </c>
      <c r="G16" s="111">
        <v>6</v>
      </c>
      <c r="H16" s="111">
        <v>6</v>
      </c>
      <c r="I16" s="112">
        <v>7</v>
      </c>
      <c r="J16" s="112">
        <v>7</v>
      </c>
      <c r="K16" s="60">
        <v>200</v>
      </c>
    </row>
    <row r="17" spans="1:11">
      <c r="A17" s="59">
        <v>9</v>
      </c>
      <c r="B17" s="110" t="s">
        <v>130</v>
      </c>
      <c r="C17" s="111">
        <v>13</v>
      </c>
      <c r="D17" s="111">
        <v>3</v>
      </c>
      <c r="E17" s="111">
        <v>7</v>
      </c>
      <c r="F17" s="112">
        <v>6</v>
      </c>
      <c r="G17" s="111">
        <v>3</v>
      </c>
      <c r="H17" s="111">
        <v>5</v>
      </c>
      <c r="I17" s="112">
        <v>8</v>
      </c>
      <c r="J17" s="112">
        <v>10</v>
      </c>
      <c r="K17" s="60">
        <v>320</v>
      </c>
    </row>
    <row r="18" spans="1:11">
      <c r="A18" s="59">
        <v>10</v>
      </c>
      <c r="B18" s="110" t="s">
        <v>131</v>
      </c>
      <c r="C18" s="111">
        <v>10</v>
      </c>
      <c r="D18" s="111">
        <v>4</v>
      </c>
      <c r="E18" s="111">
        <v>8</v>
      </c>
      <c r="F18" s="112">
        <v>4</v>
      </c>
      <c r="G18" s="111">
        <v>5</v>
      </c>
      <c r="H18" s="111">
        <v>4</v>
      </c>
      <c r="I18" s="112">
        <v>7</v>
      </c>
      <c r="J18" s="112">
        <v>9</v>
      </c>
      <c r="K18" s="60">
        <v>220</v>
      </c>
    </row>
    <row r="19" spans="1:11">
      <c r="A19" s="59">
        <v>11</v>
      </c>
      <c r="B19" s="110" t="s">
        <v>118</v>
      </c>
      <c r="C19" s="111">
        <v>15</v>
      </c>
      <c r="D19" s="111">
        <v>4</v>
      </c>
      <c r="E19" s="111">
        <v>6</v>
      </c>
      <c r="F19" s="112">
        <v>8</v>
      </c>
      <c r="G19" s="111">
        <v>1</v>
      </c>
      <c r="H19" s="111">
        <v>7</v>
      </c>
      <c r="I19" s="112">
        <v>11</v>
      </c>
      <c r="J19" s="112">
        <v>11</v>
      </c>
      <c r="K19" s="60">
        <v>190</v>
      </c>
    </row>
    <row r="20" spans="1:11">
      <c r="A20" s="59">
        <v>12</v>
      </c>
      <c r="B20" s="110" t="s">
        <v>132</v>
      </c>
      <c r="C20" s="111">
        <v>9</v>
      </c>
      <c r="D20" s="111">
        <v>10</v>
      </c>
      <c r="E20" s="111">
        <v>7</v>
      </c>
      <c r="F20" s="112">
        <v>6</v>
      </c>
      <c r="G20" s="111">
        <v>9</v>
      </c>
      <c r="H20" s="111">
        <v>8</v>
      </c>
      <c r="I20" s="112">
        <v>10</v>
      </c>
      <c r="J20" s="112">
        <v>4</v>
      </c>
      <c r="K20" s="60">
        <v>100</v>
      </c>
    </row>
    <row r="21" spans="1:11">
      <c r="A21" s="59">
        <v>13</v>
      </c>
      <c r="B21" s="110" t="s">
        <v>133</v>
      </c>
      <c r="C21" s="111">
        <v>14</v>
      </c>
      <c r="D21" s="111">
        <v>8</v>
      </c>
      <c r="E21" s="111">
        <v>2</v>
      </c>
      <c r="F21" s="112">
        <v>7</v>
      </c>
      <c r="G21" s="111">
        <v>4</v>
      </c>
      <c r="H21" s="111">
        <v>9</v>
      </c>
      <c r="I21" s="112">
        <v>12</v>
      </c>
      <c r="J21" s="112">
        <v>6</v>
      </c>
      <c r="K21" s="60">
        <v>140</v>
      </c>
    </row>
    <row r="22" spans="1:11">
      <c r="A22" s="59">
        <v>14</v>
      </c>
      <c r="B22" s="110" t="s">
        <v>134</v>
      </c>
      <c r="C22" s="111">
        <v>12</v>
      </c>
      <c r="D22" s="111">
        <v>9</v>
      </c>
      <c r="E22" s="111">
        <v>4</v>
      </c>
      <c r="F22" s="112">
        <v>6</v>
      </c>
      <c r="G22" s="111">
        <v>7</v>
      </c>
      <c r="H22" s="111">
        <v>8</v>
      </c>
      <c r="I22" s="112">
        <v>11</v>
      </c>
      <c r="J22" s="112">
        <v>4</v>
      </c>
      <c r="K22" s="60">
        <v>310</v>
      </c>
    </row>
    <row r="23" spans="1:11">
      <c r="A23" s="59">
        <v>15</v>
      </c>
      <c r="B23" s="110" t="s">
        <v>135</v>
      </c>
      <c r="C23" s="111">
        <v>4</v>
      </c>
      <c r="D23" s="111">
        <v>9</v>
      </c>
      <c r="E23" s="111">
        <v>12</v>
      </c>
      <c r="F23" s="112">
        <v>7</v>
      </c>
      <c r="G23" s="111">
        <v>11</v>
      </c>
      <c r="H23" s="111">
        <v>9</v>
      </c>
      <c r="I23" s="112">
        <v>6</v>
      </c>
      <c r="J23" s="112">
        <v>9</v>
      </c>
      <c r="K23" s="60">
        <v>125</v>
      </c>
    </row>
    <row r="24" spans="1:11">
      <c r="A24" s="59">
        <v>16</v>
      </c>
      <c r="B24" s="110" t="s">
        <v>136</v>
      </c>
      <c r="C24" s="111">
        <v>8</v>
      </c>
      <c r="D24" s="111">
        <v>8</v>
      </c>
      <c r="E24" s="111">
        <v>8</v>
      </c>
      <c r="F24" s="112">
        <v>4</v>
      </c>
      <c r="G24" s="111">
        <v>8</v>
      </c>
      <c r="H24" s="111">
        <v>8</v>
      </c>
      <c r="I24" s="112">
        <v>8</v>
      </c>
      <c r="J24" s="112">
        <v>6</v>
      </c>
      <c r="K24" s="60">
        <v>340</v>
      </c>
    </row>
    <row r="25" spans="1:11">
      <c r="A25" s="59">
        <v>17</v>
      </c>
      <c r="B25" s="110" t="s">
        <v>137</v>
      </c>
      <c r="C25" s="111">
        <v>8</v>
      </c>
      <c r="D25" s="111">
        <v>14</v>
      </c>
      <c r="E25" s="111">
        <v>12</v>
      </c>
      <c r="F25" s="112">
        <v>10</v>
      </c>
      <c r="G25" s="111">
        <v>14</v>
      </c>
      <c r="H25" s="111">
        <v>12</v>
      </c>
      <c r="I25" s="112">
        <v>12</v>
      </c>
      <c r="J25" s="112">
        <v>6</v>
      </c>
      <c r="K25" s="60">
        <v>240</v>
      </c>
    </row>
    <row r="26" spans="1:11">
      <c r="A26" s="59">
        <v>18</v>
      </c>
      <c r="B26" s="110" t="s">
        <v>138</v>
      </c>
      <c r="C26" s="111">
        <v>6</v>
      </c>
      <c r="D26" s="111">
        <v>12</v>
      </c>
      <c r="E26" s="111">
        <v>11</v>
      </c>
      <c r="F26" s="112">
        <v>8</v>
      </c>
      <c r="G26" s="111">
        <v>12</v>
      </c>
      <c r="H26" s="111">
        <v>10</v>
      </c>
      <c r="I26" s="112">
        <v>9</v>
      </c>
      <c r="J26" s="112">
        <v>7</v>
      </c>
      <c r="K26" s="60">
        <v>210</v>
      </c>
    </row>
    <row r="27" spans="1:11">
      <c r="A27" s="59">
        <v>19</v>
      </c>
      <c r="B27" s="110" t="s">
        <v>139</v>
      </c>
      <c r="C27" s="111">
        <v>16</v>
      </c>
      <c r="D27" s="111">
        <v>11</v>
      </c>
      <c r="E27" s="111">
        <v>2</v>
      </c>
      <c r="F27" s="112">
        <v>10</v>
      </c>
      <c r="G27" s="111">
        <v>8</v>
      </c>
      <c r="H27" s="111">
        <v>11</v>
      </c>
      <c r="I27" s="112">
        <v>15</v>
      </c>
      <c r="J27" s="112">
        <v>5</v>
      </c>
      <c r="K27" s="60">
        <v>150</v>
      </c>
    </row>
    <row r="28" spans="1:11">
      <c r="A28" s="59">
        <v>20</v>
      </c>
      <c r="B28" s="110" t="s">
        <v>119</v>
      </c>
      <c r="C28" s="111">
        <v>11</v>
      </c>
      <c r="D28" s="111">
        <v>2</v>
      </c>
      <c r="E28" s="111">
        <v>9</v>
      </c>
      <c r="F28" s="112">
        <v>6</v>
      </c>
      <c r="G28" s="111">
        <v>5</v>
      </c>
      <c r="H28" s="111">
        <v>3</v>
      </c>
      <c r="I28" s="112">
        <v>5</v>
      </c>
      <c r="J28" s="112">
        <v>11</v>
      </c>
      <c r="K28" s="60">
        <v>340</v>
      </c>
    </row>
    <row r="29" spans="1:11">
      <c r="A29" s="59">
        <v>21</v>
      </c>
      <c r="B29" s="110" t="s">
        <v>120</v>
      </c>
      <c r="C29" s="111">
        <v>8</v>
      </c>
      <c r="D29" s="111">
        <v>7</v>
      </c>
      <c r="E29" s="111">
        <v>14</v>
      </c>
      <c r="F29" s="112">
        <v>9</v>
      </c>
      <c r="G29" s="111">
        <v>11</v>
      </c>
      <c r="H29" s="111">
        <v>7</v>
      </c>
      <c r="I29" s="112">
        <v>1</v>
      </c>
      <c r="J29" s="112">
        <v>14</v>
      </c>
      <c r="K29" s="60">
        <v>300</v>
      </c>
    </row>
    <row r="30" spans="1:11">
      <c r="A30" s="63">
        <v>22</v>
      </c>
      <c r="B30" s="113" t="s">
        <v>19</v>
      </c>
      <c r="C30" s="114">
        <v>12</v>
      </c>
      <c r="D30" s="114">
        <v>13</v>
      </c>
      <c r="E30" s="114">
        <v>7</v>
      </c>
      <c r="F30" s="115">
        <v>9</v>
      </c>
      <c r="G30" s="114">
        <v>11</v>
      </c>
      <c r="H30" s="114">
        <v>11</v>
      </c>
      <c r="I30" s="115">
        <v>14</v>
      </c>
      <c r="J30" s="115">
        <v>1</v>
      </c>
      <c r="K30" s="65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2" sqref="A2"/>
    </sheetView>
  </sheetViews>
  <sheetFormatPr defaultRowHeight="15"/>
  <cols>
    <col min="1" max="1" width="17" style="57" bestFit="1" customWidth="1"/>
    <col min="2" max="16384" width="9.140625" style="57"/>
  </cols>
  <sheetData>
    <row r="1" spans="1:8">
      <c r="A1" s="116" t="s">
        <v>140</v>
      </c>
      <c r="B1" s="117">
        <v>1</v>
      </c>
      <c r="C1" s="117">
        <v>2</v>
      </c>
      <c r="D1" s="117">
        <v>3</v>
      </c>
      <c r="E1" s="117">
        <v>4</v>
      </c>
      <c r="F1" s="117">
        <v>5</v>
      </c>
      <c r="G1" s="117">
        <v>6</v>
      </c>
      <c r="H1" s="118">
        <v>7</v>
      </c>
    </row>
    <row r="2" spans="1:8">
      <c r="A2" s="119"/>
      <c r="B2" s="120"/>
      <c r="C2" s="121"/>
      <c r="D2" s="121"/>
      <c r="E2" s="121"/>
      <c r="F2" s="121"/>
      <c r="G2" s="121"/>
      <c r="H2" s="122"/>
    </row>
    <row r="3" spans="1:8">
      <c r="A3" s="123" t="s">
        <v>141</v>
      </c>
      <c r="B3" s="124">
        <v>3200</v>
      </c>
      <c r="C3" s="125">
        <v>3400</v>
      </c>
      <c r="D3" s="125">
        <v>3500</v>
      </c>
      <c r="E3" s="125">
        <v>3600</v>
      </c>
      <c r="F3" s="125">
        <v>3800</v>
      </c>
      <c r="G3" s="125">
        <v>4400</v>
      </c>
      <c r="H3" s="126">
        <v>4700</v>
      </c>
    </row>
    <row r="4" spans="1:8">
      <c r="A4" s="123" t="s">
        <v>142</v>
      </c>
      <c r="B4" s="124">
        <v>62000</v>
      </c>
      <c r="C4" s="125">
        <v>63000</v>
      </c>
      <c r="D4" s="125">
        <v>66000</v>
      </c>
      <c r="E4" s="125">
        <v>75000</v>
      </c>
      <c r="F4" s="125">
        <v>86000</v>
      </c>
      <c r="G4" s="125">
        <v>98000</v>
      </c>
      <c r="H4" s="126">
        <v>105000</v>
      </c>
    </row>
    <row r="5" spans="1:8">
      <c r="A5" s="123"/>
      <c r="B5" s="127"/>
      <c r="C5" s="128"/>
      <c r="D5" s="128"/>
      <c r="E5" s="128"/>
      <c r="F5" s="128"/>
      <c r="G5" s="128"/>
      <c r="H5" s="129"/>
    </row>
    <row r="6" spans="1:8">
      <c r="A6" s="130" t="s">
        <v>143</v>
      </c>
      <c r="B6" s="127"/>
      <c r="C6" s="128"/>
      <c r="D6" s="128"/>
      <c r="E6" s="128"/>
      <c r="F6" s="128"/>
      <c r="G6" s="128"/>
      <c r="H6" s="129"/>
    </row>
    <row r="7" spans="1:8">
      <c r="A7" s="123" t="s">
        <v>25</v>
      </c>
      <c r="B7" s="124">
        <v>27000</v>
      </c>
      <c r="C7" s="125">
        <v>29000</v>
      </c>
      <c r="D7" s="125">
        <v>30000</v>
      </c>
      <c r="E7" s="125">
        <v>35000</v>
      </c>
      <c r="F7" s="125">
        <v>39000</v>
      </c>
      <c r="G7" s="125">
        <v>33000</v>
      </c>
      <c r="H7" s="126">
        <v>35000</v>
      </c>
    </row>
    <row r="8" spans="1:8">
      <c r="A8" s="123" t="s">
        <v>144</v>
      </c>
      <c r="B8" s="124">
        <v>1700</v>
      </c>
      <c r="C8" s="125">
        <v>2200</v>
      </c>
      <c r="D8" s="125">
        <v>2800</v>
      </c>
      <c r="E8" s="125">
        <v>3500</v>
      </c>
      <c r="F8" s="125">
        <v>2400</v>
      </c>
      <c r="G8" s="125">
        <v>10800</v>
      </c>
      <c r="H8" s="126">
        <v>11600</v>
      </c>
    </row>
    <row r="9" spans="1:8">
      <c r="A9" s="123" t="s">
        <v>145</v>
      </c>
      <c r="B9" s="124">
        <v>4500</v>
      </c>
      <c r="C9" s="125">
        <v>4700</v>
      </c>
      <c r="D9" s="125">
        <v>4900</v>
      </c>
      <c r="E9" s="125">
        <v>5000</v>
      </c>
      <c r="F9" s="125">
        <v>5300</v>
      </c>
      <c r="G9" s="125">
        <v>5600</v>
      </c>
      <c r="H9" s="126">
        <v>5900</v>
      </c>
    </row>
    <row r="10" spans="1:8">
      <c r="A10" s="123"/>
      <c r="B10" s="127"/>
      <c r="C10" s="128"/>
      <c r="D10" s="128"/>
      <c r="E10" s="128"/>
      <c r="F10" s="128"/>
      <c r="G10" s="128"/>
      <c r="H10" s="129"/>
    </row>
    <row r="11" spans="1:8">
      <c r="A11" s="130" t="s">
        <v>146</v>
      </c>
      <c r="B11" s="127"/>
      <c r="C11" s="128"/>
      <c r="D11" s="128"/>
      <c r="E11" s="128"/>
      <c r="F11" s="128"/>
      <c r="G11" s="128"/>
      <c r="H11" s="129"/>
    </row>
    <row r="12" spans="1:8">
      <c r="A12" s="123" t="s">
        <v>147</v>
      </c>
      <c r="B12" s="127">
        <v>10300</v>
      </c>
      <c r="C12" s="128">
        <v>11700</v>
      </c>
      <c r="D12" s="125">
        <v>15000</v>
      </c>
      <c r="E12" s="125">
        <v>16200</v>
      </c>
      <c r="F12" s="125">
        <v>17800</v>
      </c>
      <c r="G12" s="125">
        <v>22000</v>
      </c>
      <c r="H12" s="126">
        <v>24000</v>
      </c>
    </row>
    <row r="13" spans="1:8">
      <c r="A13" s="123" t="s">
        <v>148</v>
      </c>
      <c r="B13" s="124">
        <v>9000</v>
      </c>
      <c r="C13" s="125">
        <v>6000</v>
      </c>
      <c r="D13" s="125">
        <v>4000</v>
      </c>
      <c r="E13" s="125">
        <v>11000</v>
      </c>
      <c r="F13" s="125">
        <v>12000</v>
      </c>
      <c r="G13" s="125">
        <v>13000</v>
      </c>
      <c r="H13" s="126">
        <v>14000</v>
      </c>
    </row>
    <row r="14" spans="1:8">
      <c r="A14" s="123"/>
      <c r="B14" s="127"/>
      <c r="C14" s="128"/>
      <c r="D14" s="128"/>
      <c r="E14" s="128"/>
      <c r="F14" s="128"/>
      <c r="G14" s="128"/>
      <c r="H14" s="129"/>
    </row>
    <row r="15" spans="1:8">
      <c r="A15" s="123" t="s">
        <v>149</v>
      </c>
      <c r="B15" s="124">
        <v>6000</v>
      </c>
      <c r="C15" s="125">
        <v>6000</v>
      </c>
      <c r="D15" s="125">
        <v>5000</v>
      </c>
      <c r="E15" s="125">
        <v>5000</v>
      </c>
      <c r="F15" s="125">
        <v>5000</v>
      </c>
      <c r="G15" s="125">
        <v>5000</v>
      </c>
      <c r="H15" s="126">
        <v>6000</v>
      </c>
    </row>
    <row r="16" spans="1:8">
      <c r="A16" s="123"/>
      <c r="B16" s="127"/>
      <c r="C16" s="128"/>
      <c r="D16" s="128"/>
      <c r="E16" s="128"/>
      <c r="F16" s="128"/>
      <c r="G16" s="128"/>
      <c r="H16" s="129"/>
    </row>
    <row r="17" spans="1:8">
      <c r="A17" s="131" t="s">
        <v>150</v>
      </c>
      <c r="B17" s="132">
        <v>3500</v>
      </c>
      <c r="C17" s="133">
        <v>3400</v>
      </c>
      <c r="D17" s="133">
        <v>4300</v>
      </c>
      <c r="E17" s="134">
        <v>-700</v>
      </c>
      <c r="F17" s="133">
        <v>4500</v>
      </c>
      <c r="G17" s="133">
        <v>8600</v>
      </c>
      <c r="H17" s="135">
        <v>8500</v>
      </c>
    </row>
    <row r="18" spans="1:8">
      <c r="A18" s="78"/>
      <c r="B18" s="78"/>
      <c r="C18" s="78"/>
      <c r="D18" s="78"/>
      <c r="E18" s="78"/>
      <c r="F18" s="78"/>
      <c r="G18" s="78"/>
      <c r="H18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Hollings</vt:lpstr>
      <vt:lpstr>NNB</vt:lpstr>
      <vt:lpstr>Nature</vt:lpstr>
      <vt:lpstr>Hornby</vt:lpstr>
      <vt:lpstr>Delhi</vt:lpstr>
    </vt:vector>
  </TitlesOfParts>
  <Company>The Tuck School at Dartmouth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ken.baker</dc:creator>
  <cp:lastModifiedBy>Baker, Kenneth R.</cp:lastModifiedBy>
  <dcterms:created xsi:type="dcterms:W3CDTF">2010-07-20T16:33:38Z</dcterms:created>
  <dcterms:modified xsi:type="dcterms:W3CDTF">2012-02-13T21:11:29Z</dcterms:modified>
</cp:coreProperties>
</file>