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0560" windowHeight="11760"/>
  </bookViews>
  <sheets>
    <sheet name="Deterministic Model" sheetId="1" r:id="rId1"/>
  </sheets>
  <calcPr calcId="144525"/>
</workbook>
</file>

<file path=xl/calcChain.xml><?xml version="1.0" encoding="utf-8"?>
<calcChain xmlns="http://schemas.openxmlformats.org/spreadsheetml/2006/main">
  <c r="E8" i="1" l="1"/>
  <c r="E22" i="1"/>
  <c r="E25" i="1" s="1"/>
  <c r="E23" i="1"/>
  <c r="E26" i="1"/>
  <c r="E30" i="1"/>
  <c r="I30" i="1" s="1"/>
  <c r="F22" i="1"/>
  <c r="F25" i="1" s="1"/>
  <c r="F23" i="1"/>
  <c r="F11" i="1"/>
  <c r="G11" i="1" s="1"/>
  <c r="H11" i="1" s="1"/>
  <c r="F12" i="1"/>
  <c r="F13" i="1"/>
  <c r="G13" i="1" s="1"/>
  <c r="H13" i="1" s="1"/>
  <c r="F14" i="1"/>
  <c r="F30" i="1"/>
  <c r="G9" i="1"/>
  <c r="H9" i="1" s="1"/>
  <c r="G16" i="1"/>
  <c r="G23" i="1" s="1"/>
  <c r="H23" i="1" s="1"/>
  <c r="G12" i="1"/>
  <c r="H12" i="1" s="1"/>
  <c r="G14" i="1"/>
  <c r="H14" i="1" s="1"/>
  <c r="G30" i="1"/>
  <c r="H16" i="1"/>
  <c r="H30" i="1"/>
  <c r="F28" i="1" l="1"/>
  <c r="F26" i="1"/>
  <c r="F24" i="1"/>
  <c r="E28" i="1"/>
  <c r="E24" i="1"/>
  <c r="G22" i="1"/>
  <c r="E27" i="1"/>
  <c r="F27" i="1"/>
  <c r="E29" i="1" l="1"/>
  <c r="F29" i="1"/>
  <c r="F31" i="1" s="1"/>
  <c r="H22" i="1"/>
  <c r="G28" i="1"/>
  <c r="G25" i="1"/>
  <c r="G27" i="1"/>
  <c r="G24" i="1"/>
  <c r="G26" i="1"/>
  <c r="I27" i="1" l="1"/>
  <c r="G29" i="1"/>
  <c r="G31" i="1" s="1"/>
  <c r="H24" i="1"/>
  <c r="H26" i="1"/>
  <c r="I26" i="1" s="1"/>
  <c r="H28" i="1"/>
  <c r="I28" i="1" s="1"/>
  <c r="H25" i="1"/>
  <c r="H27" i="1"/>
  <c r="I22" i="1"/>
  <c r="I24" i="1"/>
  <c r="F33" i="1"/>
  <c r="F32" i="1"/>
  <c r="E31" i="1"/>
  <c r="I25" i="1"/>
  <c r="G32" i="1" l="1"/>
  <c r="G33" i="1" s="1"/>
  <c r="E32" i="1"/>
  <c r="H29" i="1"/>
  <c r="H31" i="1" s="1"/>
  <c r="H32" i="1" l="1"/>
  <c r="I32" i="1" s="1"/>
  <c r="E33" i="1"/>
  <c r="I29" i="1"/>
  <c r="I31" i="1"/>
  <c r="H33" i="1" l="1"/>
  <c r="I33" i="1" s="1"/>
</calcChain>
</file>

<file path=xl/sharedStrings.xml><?xml version="1.0" encoding="utf-8"?>
<sst xmlns="http://schemas.openxmlformats.org/spreadsheetml/2006/main" count="31" uniqueCount="30">
  <si>
    <t xml:space="preserve"> </t>
  </si>
  <si>
    <t>Assumptions</t>
  </si>
  <si>
    <t>Price elasticity</t>
  </si>
  <si>
    <t>Initial unit sales</t>
  </si>
  <si>
    <t>Unit sales increase %</t>
  </si>
  <si>
    <t>Inflation %</t>
  </si>
  <si>
    <t>Raw materials cost</t>
  </si>
  <si>
    <t>Direct labor cost</t>
  </si>
  <si>
    <t>Packaging cost</t>
  </si>
  <si>
    <t>Distribution cost</t>
  </si>
  <si>
    <t>Initial sales price</t>
  </si>
  <si>
    <t>Sales price increase</t>
  </si>
  <si>
    <t>Factory fixed costs</t>
  </si>
  <si>
    <t>Other fixed costs</t>
  </si>
  <si>
    <t>Tax rate %</t>
  </si>
  <si>
    <t>Income statement</t>
  </si>
  <si>
    <t>Total</t>
  </si>
  <si>
    <t>Units Sold</t>
  </si>
  <si>
    <t>Price per unit</t>
  </si>
  <si>
    <t>Revenue</t>
  </si>
  <si>
    <t>Raw Material Cost</t>
  </si>
  <si>
    <t>Labor Cost</t>
  </si>
  <si>
    <t>Packaging Cost</t>
  </si>
  <si>
    <t>Distribution Cost</t>
  </si>
  <si>
    <t>Gross Profit</t>
  </si>
  <si>
    <t>Fixed Costs</t>
  </si>
  <si>
    <t>Income before taxes</t>
  </si>
  <si>
    <t>Taxes</t>
  </si>
  <si>
    <t>Net Income</t>
  </si>
  <si>
    <t>Etoys Revisited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</si>
</sst>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name val="Times New Roman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0" fillId="0" borderId="0" xfId="0" applyFill="1"/>
    <xf numFmtId="2" fontId="2" fillId="0" borderId="0" xfId="0" applyNumberFormat="1" applyFont="1" applyFill="1"/>
    <xf numFmtId="0" fontId="1" fillId="0" borderId="0" xfId="0" applyFont="1" applyFill="1"/>
    <xf numFmtId="1" fontId="0" fillId="0" borderId="0" xfId="0" applyNumberFormat="1" applyFill="1"/>
    <xf numFmtId="2" fontId="0" fillId="0" borderId="0" xfId="0" applyNumberFormat="1" applyFill="1"/>
    <xf numFmtId="1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8" sqref="A8"/>
    </sheetView>
  </sheetViews>
  <sheetFormatPr defaultRowHeight="15.75" x14ac:dyDescent="0.25"/>
  <cols>
    <col min="1" max="1" width="13" style="1" customWidth="1"/>
    <col min="4" max="4" width="18.5" customWidth="1"/>
    <col min="5" max="5" width="8.375" bestFit="1" customWidth="1"/>
  </cols>
  <sheetData>
    <row r="1" spans="1:9" x14ac:dyDescent="0.25">
      <c r="A1" s="1" t="s">
        <v>29</v>
      </c>
    </row>
    <row r="2" spans="1:9" x14ac:dyDescent="0.25">
      <c r="D2" t="s">
        <v>0</v>
      </c>
    </row>
    <row r="3" spans="1:9" x14ac:dyDescent="0.25">
      <c r="A3" s="2"/>
      <c r="D3" t="s">
        <v>0</v>
      </c>
    </row>
    <row r="4" spans="1:9" x14ac:dyDescent="0.25">
      <c r="C4" s="1" t="s">
        <v>1</v>
      </c>
      <c r="E4" s="3"/>
      <c r="F4" s="3"/>
      <c r="G4" s="3"/>
      <c r="H4" s="3"/>
      <c r="I4" s="3"/>
    </row>
    <row r="5" spans="1:9" x14ac:dyDescent="0.25">
      <c r="C5" s="1"/>
      <c r="D5" s="1" t="s">
        <v>2</v>
      </c>
      <c r="E5" s="4">
        <v>-1.5</v>
      </c>
      <c r="F5" s="5"/>
      <c r="G5" s="5"/>
      <c r="H5" s="5"/>
      <c r="I5" s="3"/>
    </row>
    <row r="6" spans="1:9" x14ac:dyDescent="0.25">
      <c r="C6" s="1"/>
      <c r="E6" s="5"/>
      <c r="F6" s="5"/>
      <c r="G6" s="5"/>
      <c r="H6" s="5"/>
      <c r="I6" s="3"/>
    </row>
    <row r="7" spans="1:9" x14ac:dyDescent="0.25">
      <c r="C7" s="1"/>
      <c r="E7" s="5">
        <v>2001</v>
      </c>
      <c r="F7" s="5">
        <v>2002</v>
      </c>
      <c r="G7" s="5">
        <v>2003</v>
      </c>
      <c r="H7" s="5">
        <v>2004</v>
      </c>
      <c r="I7" s="3"/>
    </row>
    <row r="8" spans="1:9" x14ac:dyDescent="0.25">
      <c r="D8" s="1" t="s">
        <v>3</v>
      </c>
      <c r="E8" s="6">
        <f>6708204*E15^E5</f>
        <v>75000.00075467999</v>
      </c>
      <c r="F8" s="3"/>
      <c r="G8" s="3"/>
      <c r="H8" s="3"/>
      <c r="I8" s="3"/>
    </row>
    <row r="9" spans="1:9" x14ac:dyDescent="0.25">
      <c r="D9" s="1" t="s">
        <v>4</v>
      </c>
      <c r="E9" s="3"/>
      <c r="F9" s="7">
        <v>0.12</v>
      </c>
      <c r="G9" s="7">
        <f>F9</f>
        <v>0.12</v>
      </c>
      <c r="H9" s="7">
        <f>G9</f>
        <v>0.12</v>
      </c>
      <c r="I9" s="3"/>
    </row>
    <row r="10" spans="1:9" x14ac:dyDescent="0.25">
      <c r="D10" s="1" t="s">
        <v>5</v>
      </c>
      <c r="E10" s="3">
        <v>0.04</v>
      </c>
      <c r="F10" s="3">
        <v>0.04</v>
      </c>
      <c r="G10" s="3">
        <v>0.06</v>
      </c>
      <c r="H10" s="3">
        <v>0.06</v>
      </c>
      <c r="I10" s="3"/>
    </row>
    <row r="11" spans="1:9" x14ac:dyDescent="0.25">
      <c r="D11" s="1" t="s">
        <v>6</v>
      </c>
      <c r="E11" s="7">
        <v>4.5</v>
      </c>
      <c r="F11" s="7">
        <f>E11*(1+F10)</f>
        <v>4.68</v>
      </c>
      <c r="G11" s="7">
        <f>F11*(1+G10)</f>
        <v>4.9607999999999999</v>
      </c>
      <c r="H11" s="7">
        <f>G11*(1+H10)</f>
        <v>5.2584480000000005</v>
      </c>
      <c r="I11" s="3"/>
    </row>
    <row r="12" spans="1:9" x14ac:dyDescent="0.25">
      <c r="D12" s="1" t="s">
        <v>7</v>
      </c>
      <c r="E12" s="7">
        <v>7.5</v>
      </c>
      <c r="F12" s="7">
        <f>E12*(1+F10)</f>
        <v>7.8000000000000007</v>
      </c>
      <c r="G12" s="7">
        <f>F12*(1+G10)</f>
        <v>8.2680000000000007</v>
      </c>
      <c r="H12" s="7">
        <f>G12*(1+H10)</f>
        <v>8.7640800000000016</v>
      </c>
      <c r="I12" s="3"/>
    </row>
    <row r="13" spans="1:9" x14ac:dyDescent="0.25">
      <c r="D13" s="1" t="s">
        <v>8</v>
      </c>
      <c r="E13" s="7">
        <v>1.25</v>
      </c>
      <c r="F13" s="7">
        <f>E13*(1+F10)</f>
        <v>1.3</v>
      </c>
      <c r="G13" s="7">
        <f>F13*(1+G10)</f>
        <v>1.3780000000000001</v>
      </c>
      <c r="H13" s="7">
        <f>G13*(1+H10)</f>
        <v>1.4606800000000002</v>
      </c>
      <c r="I13" s="3"/>
    </row>
    <row r="14" spans="1:9" x14ac:dyDescent="0.25">
      <c r="D14" s="1" t="s">
        <v>9</v>
      </c>
      <c r="E14" s="7">
        <v>0.75</v>
      </c>
      <c r="F14" s="7">
        <f>E14*(1+F10)</f>
        <v>0.78</v>
      </c>
      <c r="G14" s="7">
        <f>F14*(1+G10)</f>
        <v>0.82680000000000009</v>
      </c>
      <c r="H14" s="7">
        <f>G14*(1+H10)</f>
        <v>0.87640800000000019</v>
      </c>
      <c r="I14" s="3"/>
    </row>
    <row r="15" spans="1:9" x14ac:dyDescent="0.25">
      <c r="D15" s="1" t="s">
        <v>10</v>
      </c>
      <c r="E15" s="3">
        <v>20</v>
      </c>
      <c r="F15" s="3"/>
      <c r="G15" s="3"/>
      <c r="H15" s="3"/>
      <c r="I15" s="3"/>
    </row>
    <row r="16" spans="1:9" x14ac:dyDescent="0.25">
      <c r="D16" s="1" t="s">
        <v>11</v>
      </c>
      <c r="E16" s="3"/>
      <c r="F16" s="7">
        <v>2</v>
      </c>
      <c r="G16" s="7">
        <f>F16</f>
        <v>2</v>
      </c>
      <c r="H16" s="7">
        <f>F16</f>
        <v>2</v>
      </c>
      <c r="I16" s="3"/>
    </row>
    <row r="17" spans="3:9" x14ac:dyDescent="0.25">
      <c r="D17" s="1" t="s">
        <v>12</v>
      </c>
      <c r="E17" s="3">
        <v>25000</v>
      </c>
      <c r="F17" s="3"/>
      <c r="G17" s="3"/>
      <c r="H17" s="3"/>
      <c r="I17" s="3"/>
    </row>
    <row r="18" spans="3:9" x14ac:dyDescent="0.25">
      <c r="D18" s="1" t="s">
        <v>13</v>
      </c>
      <c r="E18" s="3">
        <v>15000</v>
      </c>
      <c r="F18" s="3"/>
      <c r="G18" s="3"/>
      <c r="H18" s="3"/>
      <c r="I18" s="3"/>
    </row>
    <row r="19" spans="3:9" x14ac:dyDescent="0.25">
      <c r="D19" s="1" t="s">
        <v>14</v>
      </c>
      <c r="E19" s="3">
        <v>0.22</v>
      </c>
      <c r="F19" s="3"/>
      <c r="G19" s="3"/>
      <c r="H19" s="3"/>
      <c r="I19" s="3"/>
    </row>
    <row r="20" spans="3:9" x14ac:dyDescent="0.25">
      <c r="E20" s="3"/>
      <c r="F20" s="3"/>
      <c r="G20" s="3"/>
      <c r="H20" s="3"/>
      <c r="I20" s="3"/>
    </row>
    <row r="21" spans="3:9" x14ac:dyDescent="0.25">
      <c r="C21" s="1" t="s">
        <v>15</v>
      </c>
      <c r="E21" s="5">
        <v>2001</v>
      </c>
      <c r="F21" s="5">
        <v>2002</v>
      </c>
      <c r="G21" s="5">
        <v>2003</v>
      </c>
      <c r="H21" s="5">
        <v>2004</v>
      </c>
      <c r="I21" s="5" t="s">
        <v>16</v>
      </c>
    </row>
    <row r="22" spans="3:9" x14ac:dyDescent="0.25">
      <c r="D22" s="1" t="s">
        <v>17</v>
      </c>
      <c r="E22" s="6">
        <f>E8</f>
        <v>75000.00075467999</v>
      </c>
      <c r="F22" s="6">
        <f>E22*(1+F9)</f>
        <v>84000.000845241593</v>
      </c>
      <c r="G22" s="6">
        <f>F22*(1+G9)</f>
        <v>94080.000946670596</v>
      </c>
      <c r="H22" s="6">
        <f>G22*(1+H9)</f>
        <v>105369.60106027107</v>
      </c>
      <c r="I22" s="6">
        <f>SUM(E22:H22)</f>
        <v>358449.60360686324</v>
      </c>
    </row>
    <row r="23" spans="3:9" x14ac:dyDescent="0.25">
      <c r="D23" s="1" t="s">
        <v>18</v>
      </c>
      <c r="E23" s="7">
        <f>E15</f>
        <v>20</v>
      </c>
      <c r="F23" s="7">
        <f>E23+F16</f>
        <v>22</v>
      </c>
      <c r="G23" s="7">
        <f>F23+G16</f>
        <v>24</v>
      </c>
      <c r="H23" s="7">
        <f>G23+H16</f>
        <v>26</v>
      </c>
      <c r="I23" s="3"/>
    </row>
    <row r="24" spans="3:9" x14ac:dyDescent="0.25">
      <c r="D24" s="1" t="s">
        <v>19</v>
      </c>
      <c r="E24" s="6">
        <f>E22*E23</f>
        <v>1500000.0150935999</v>
      </c>
      <c r="F24" s="6">
        <f>F22*F23</f>
        <v>1848000.0185953151</v>
      </c>
      <c r="G24" s="6">
        <f>G22*G23</f>
        <v>2257920.0227200943</v>
      </c>
      <c r="H24" s="6">
        <f>H22*H23</f>
        <v>2739609.6275670477</v>
      </c>
      <c r="I24" s="6">
        <f>SUM(E24:H24)</f>
        <v>8345529.6839760561</v>
      </c>
    </row>
    <row r="25" spans="3:9" x14ac:dyDescent="0.25">
      <c r="D25" s="1" t="s">
        <v>20</v>
      </c>
      <c r="E25" s="6">
        <f>E22*E11</f>
        <v>337500.00339605997</v>
      </c>
      <c r="F25" s="6">
        <f>F22*F11</f>
        <v>393120.00395573064</v>
      </c>
      <c r="G25" s="6">
        <f>G22*G11</f>
        <v>466712.06869624346</v>
      </c>
      <c r="H25" s="6">
        <f>H22*H11</f>
        <v>554080.56795618031</v>
      </c>
      <c r="I25" s="6">
        <f t="shared" ref="I25:I33" si="0">SUM(E25:H25)</f>
        <v>1751412.6440042143</v>
      </c>
    </row>
    <row r="26" spans="3:9" x14ac:dyDescent="0.25">
      <c r="D26" s="1" t="s">
        <v>21</v>
      </c>
      <c r="E26" s="6">
        <f>E22*E12</f>
        <v>562500.00566009991</v>
      </c>
      <c r="F26" s="6">
        <f>F22*F12</f>
        <v>655200.00659288454</v>
      </c>
      <c r="G26" s="6">
        <f>G22*G12</f>
        <v>777853.44782707258</v>
      </c>
      <c r="H26" s="6">
        <f>H22*H12</f>
        <v>923467.61326030071</v>
      </c>
      <c r="I26" s="6">
        <f t="shared" si="0"/>
        <v>2919021.0733403577</v>
      </c>
    </row>
    <row r="27" spans="3:9" x14ac:dyDescent="0.25">
      <c r="D27" s="1" t="s">
        <v>22</v>
      </c>
      <c r="E27" s="6">
        <f>E22*E13</f>
        <v>93750.000943349994</v>
      </c>
      <c r="F27" s="6">
        <f>F22*F13</f>
        <v>109200.00109881407</v>
      </c>
      <c r="G27" s="6">
        <f>G22*G13</f>
        <v>129642.24130451209</v>
      </c>
      <c r="H27" s="6">
        <f>H22*H13</f>
        <v>153911.26887671679</v>
      </c>
      <c r="I27" s="6">
        <f t="shared" si="0"/>
        <v>486503.51222339296</v>
      </c>
    </row>
    <row r="28" spans="3:9" x14ac:dyDescent="0.25">
      <c r="D28" s="1" t="s">
        <v>23</v>
      </c>
      <c r="E28" s="6">
        <f>E22*E14</f>
        <v>56250.000566009992</v>
      </c>
      <c r="F28" s="6">
        <f>F22*F14</f>
        <v>65520.000659288446</v>
      </c>
      <c r="G28" s="6">
        <f>G22*G14</f>
        <v>77785.344782707252</v>
      </c>
      <c r="H28" s="6">
        <f>H22*H14</f>
        <v>92346.761326030071</v>
      </c>
      <c r="I28" s="6">
        <f t="shared" si="0"/>
        <v>291902.1073340358</v>
      </c>
    </row>
    <row r="29" spans="3:9" x14ac:dyDescent="0.25">
      <c r="D29" s="1" t="s">
        <v>24</v>
      </c>
      <c r="E29" s="6">
        <f>E24-E25-E26-E27-E28</f>
        <v>450000.00452808011</v>
      </c>
      <c r="F29" s="6">
        <f>F24-F25-F26-F27-F28</f>
        <v>624960.00628859724</v>
      </c>
      <c r="G29" s="6">
        <f>G24-G25-G26-G27-G28</f>
        <v>805926.92010955885</v>
      </c>
      <c r="H29" s="6">
        <f>H24-H25-H26-H27-H28</f>
        <v>1015803.4161478197</v>
      </c>
      <c r="I29" s="6">
        <f t="shared" si="0"/>
        <v>2896690.347074056</v>
      </c>
    </row>
    <row r="30" spans="3:9" x14ac:dyDescent="0.25">
      <c r="D30" s="1" t="s">
        <v>25</v>
      </c>
      <c r="E30" s="3">
        <f>$E$17+$E$18</f>
        <v>40000</v>
      </c>
      <c r="F30" s="3">
        <f>$E$17+$E$18</f>
        <v>40000</v>
      </c>
      <c r="G30" s="3">
        <f>$E$17+$E$18</f>
        <v>40000</v>
      </c>
      <c r="H30" s="3">
        <f>$E$17+$E$18</f>
        <v>40000</v>
      </c>
      <c r="I30" s="6">
        <f t="shared" si="0"/>
        <v>160000</v>
      </c>
    </row>
    <row r="31" spans="3:9" x14ac:dyDescent="0.25">
      <c r="D31" s="1" t="s">
        <v>26</v>
      </c>
      <c r="E31" s="6">
        <f>E29-E30</f>
        <v>410000.00452808011</v>
      </c>
      <c r="F31" s="6">
        <f>F29-F30</f>
        <v>584960.00628859724</v>
      </c>
      <c r="G31" s="6">
        <f>G29-G30</f>
        <v>765926.92010955885</v>
      </c>
      <c r="H31" s="6">
        <f>H29-H30</f>
        <v>975803.41614781972</v>
      </c>
      <c r="I31" s="6">
        <f t="shared" si="0"/>
        <v>2736690.347074056</v>
      </c>
    </row>
    <row r="32" spans="3:9" x14ac:dyDescent="0.25">
      <c r="D32" s="1" t="s">
        <v>27</v>
      </c>
      <c r="E32" s="6">
        <f>$E$19*E31</f>
        <v>90200.000996177623</v>
      </c>
      <c r="F32" s="6">
        <f>$E$19*F31</f>
        <v>128691.2013834914</v>
      </c>
      <c r="G32" s="6">
        <f>$E$19*G31</f>
        <v>168503.92242410296</v>
      </c>
      <c r="H32" s="6">
        <f>$E$19*H31</f>
        <v>214676.75155252035</v>
      </c>
      <c r="I32" s="6">
        <f t="shared" si="0"/>
        <v>602071.87635629228</v>
      </c>
    </row>
    <row r="33" spans="4:9" x14ac:dyDescent="0.25">
      <c r="D33" s="1" t="s">
        <v>28</v>
      </c>
      <c r="E33" s="6">
        <f>E31-E32</f>
        <v>319800.0035319025</v>
      </c>
      <c r="F33" s="6">
        <f>F31-F32</f>
        <v>456268.80490510585</v>
      </c>
      <c r="G33" s="6">
        <f>G31-G32</f>
        <v>597422.99768545595</v>
      </c>
      <c r="H33" s="6">
        <f>H31-H32</f>
        <v>761126.6645952994</v>
      </c>
      <c r="I33" s="8">
        <f t="shared" si="0"/>
        <v>2134618.4707177635</v>
      </c>
    </row>
    <row r="34" spans="4:9" x14ac:dyDescent="0.25">
      <c r="E34" s="3"/>
      <c r="F34" s="3"/>
      <c r="G34" s="3"/>
      <c r="H34" s="3"/>
      <c r="I34" s="3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Deterministic Model</vt:lpstr>
    </vt:vector>
  </TitlesOfParts>
  <Company>The Tuck School at Dartmouth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Steve.Powell</dc:creator>
  <cp:lastModifiedBy>Baker, Kenneth R.</cp:lastModifiedBy>
  <dcterms:created xsi:type="dcterms:W3CDTF">2005-10-21T21:06:50Z</dcterms:created>
  <dcterms:modified xsi:type="dcterms:W3CDTF">2010-10-14T13:32:02Z</dcterms:modified>
</cp:coreProperties>
</file>