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bookViews>
    <workbookView xWindow="405" yWindow="30" windowWidth="8415" windowHeight="4455"/>
  </bookViews>
  <sheets>
    <sheet name="Deterministic Model" sheetId="11" r:id="rId1"/>
    <sheet name="CB_DATA_" sheetId="10" state="veryHidden" r:id="rId2"/>
  </sheets>
  <definedNames>
    <definedName name="CB_Block_00000000000000000000000000000001" localSheetId="1" hidden="1">"'633284701588125000"</definedName>
    <definedName name="CBWorkbookPriority" hidden="1">-641784581</definedName>
    <definedName name="CBx_33ff92e04e944695840c132dee122c1e" localSheetId="1" hidden="1">"'Simulation Model'!$A$1"</definedName>
    <definedName name="CBx_6827d308b75247b0abe1cd417743c1a4" localSheetId="1" hidden="1">"'CB_DATA_'!$A$1"</definedName>
    <definedName name="CBx_Sheet_Guid" localSheetId="1" hidden="1">"'6827d308-b752-47b0-abe1-cd417743c1a4"</definedName>
    <definedName name="CBx_SheetRef" localSheetId="1" hidden="1">CB_DATA_!$A$14</definedName>
    <definedName name="CBx_StorageType" localSheetId="1" hidden="1">2</definedName>
  </definedNames>
  <calcPr calcId="124519"/>
</workbook>
</file>

<file path=xl/calcChain.xml><?xml version="1.0" encoding="utf-8"?>
<calcChain xmlns="http://schemas.openxmlformats.org/spreadsheetml/2006/main">
  <c r="D31" i="11"/>
  <c r="E31" s="1"/>
  <c r="F31" s="1"/>
  <c r="G31" s="1"/>
  <c r="H31" s="1"/>
  <c r="I31" s="1"/>
  <c r="J31" s="1"/>
  <c r="K31" s="1"/>
  <c r="C31"/>
  <c r="B37"/>
  <c r="D30"/>
  <c r="E30" s="1"/>
  <c r="F30" s="1"/>
  <c r="G30" s="1"/>
  <c r="H30" s="1"/>
  <c r="I30" s="1"/>
  <c r="J30" s="1"/>
  <c r="K30" s="1"/>
  <c r="C30"/>
  <c r="B31"/>
  <c r="B30"/>
  <c r="B35" s="1"/>
  <c r="D28"/>
  <c r="E28"/>
  <c r="F28"/>
  <c r="G28"/>
  <c r="H28"/>
  <c r="I28"/>
  <c r="J28"/>
  <c r="K28"/>
  <c r="C28"/>
  <c r="B32"/>
  <c r="B34"/>
  <c r="B11" i="10"/>
  <c r="A11"/>
  <c r="C32" i="11" l="1"/>
  <c r="D32" s="1"/>
  <c r="E32" s="1"/>
  <c r="F32" s="1"/>
  <c r="G32" s="1"/>
  <c r="H32" s="1"/>
  <c r="I32" s="1"/>
  <c r="J32" s="1"/>
  <c r="K32" s="1"/>
  <c r="C29"/>
  <c r="D29" l="1"/>
  <c r="C35"/>
  <c r="C34"/>
  <c r="E29" l="1"/>
  <c r="D35"/>
  <c r="D34"/>
  <c r="F29" l="1"/>
  <c r="E35"/>
  <c r="E34"/>
  <c r="G29" l="1"/>
  <c r="F35"/>
  <c r="F34"/>
  <c r="H29" l="1"/>
  <c r="G35"/>
  <c r="G34"/>
  <c r="I29" l="1"/>
  <c r="H35"/>
  <c r="H34"/>
  <c r="J29" l="1"/>
  <c r="I35"/>
  <c r="I34"/>
  <c r="K29" l="1"/>
  <c r="J35"/>
  <c r="J34"/>
  <c r="K35" l="1"/>
  <c r="B41" s="1"/>
  <c r="K34"/>
  <c r="B40" s="1"/>
  <c r="B43" l="1"/>
</calcChain>
</file>

<file path=xl/sharedStrings.xml><?xml version="1.0" encoding="utf-8"?>
<sst xmlns="http://schemas.openxmlformats.org/spreadsheetml/2006/main" count="66" uniqueCount="56">
  <si>
    <t>Input section</t>
  </si>
  <si>
    <t>Demand in year 1</t>
  </si>
  <si>
    <t>Normal distribution ($ billions)</t>
  </si>
  <si>
    <t>Mean</t>
  </si>
  <si>
    <t>Variable production cost per car in year 1</t>
  </si>
  <si>
    <t>Inflation factor</t>
  </si>
  <si>
    <t>Production policy</t>
  </si>
  <si>
    <t>Normal distribution</t>
  </si>
  <si>
    <t>Multiple (k) of st dev used for setting production quantity</t>
  </si>
  <si>
    <t>Interest rate</t>
  </si>
  <si>
    <t>Year-end discount for leftover cars at the end of the year</t>
  </si>
  <si>
    <t>Production (1000s)</t>
  </si>
  <si>
    <t>Demand (1000s)</t>
  </si>
  <si>
    <t>Var prod cost ($1000s)</t>
  </si>
  <si>
    <t>Production cost ($ millions)</t>
  </si>
  <si>
    <t>Sales revenue ($ millions)</t>
  </si>
  <si>
    <t>Fixed cost ($ millions)</t>
  </si>
  <si>
    <t>NPV ($ millions)</t>
  </si>
  <si>
    <t xml:space="preserve">     Production costs</t>
  </si>
  <si>
    <t xml:space="preserve">     Revenue</t>
  </si>
  <si>
    <t>Total NPV ($ millions)</t>
  </si>
  <si>
    <t>Selling price in year 1</t>
  </si>
  <si>
    <t>Selling price ($1000s)</t>
  </si>
  <si>
    <t>Fixed costs</t>
  </si>
  <si>
    <t>Stdev</t>
  </si>
  <si>
    <t>Min</t>
  </si>
  <si>
    <t>Most likely</t>
  </si>
  <si>
    <t>Max</t>
  </si>
  <si>
    <t>Model</t>
  </si>
  <si>
    <t xml:space="preserve"> </t>
  </si>
  <si>
    <t>Crystal Ball Data</t>
  </si>
  <si>
    <t>Workbook Variables</t>
  </si>
  <si>
    <t>Last Var Column</t>
  </si>
  <si>
    <t xml:space="preserve">    Name:</t>
  </si>
  <si>
    <t xml:space="preserve">    Value:</t>
  </si>
  <si>
    <t>Worksheet Data</t>
  </si>
  <si>
    <t>Last Data Column Used</t>
  </si>
  <si>
    <t>Sheet Ref</t>
  </si>
  <si>
    <t>Sheet Guid</t>
  </si>
  <si>
    <t>Deleted sheet count</t>
  </si>
  <si>
    <t>Last row used</t>
  </si>
  <si>
    <t>Data blocks</t>
  </si>
  <si>
    <t>6827d308-b752-47b0-abe1-cd417743c1a4</t>
  </si>
  <si>
    <t>CB_Block_0</t>
  </si>
  <si>
    <t>㜸〱敤㕣摢㙦ㅣ搷㜹摦ㄹ㜲㔶㍢㑢㔲愲㈵㔹㡥㙣挷㘶㝣㐹散㔲㔸㑢戲㔵摢㌵ㅣ㠱㈲㑤㠹㌵㈵搲㈲㈵愷㌱搲捤㜰昷っ㌹搶捥㉣㌳㌳㑢㠹捥捤戹戴戱㤳㕥㙣愳㈸㘰愳て㐹散㤷㍣㈴㐰㄰㈴㠸㤱晥〱㝤愸㡢㍥昵慤㐰晡搲㤷ㄶ㠵㠱扣㈷晤晤扥㌳戳㍢扢换ㅤ搲㙢㈷愵ぢ㡥扣ㅦ㘷扥㜳㤹㜳捥㜷㍤摦㜷挶〵愳㔰㈸晣づㄷ晦昲ㅡ攵捤摤㉢摢㔱慣晣捡㙣戳搱㔰戵搸㙢〶㔱㘵㈶っ㥤敤㐵㉦㡡㐷㔰愱㔸昵㔰ㅥ㔹搵挸㝢㐹㤵慡㕢㉡㡣㔰挹㉡ㄴ㑡㈵摢㐴㌹㍢攱㙦㌲㝤戰搹㙡㝣ㄴ攰敡散㠵愵戵ㄷ搱敢㑡摣っ搵愹愹敢扡敤搳㡦㔷ㅥ慤㍣㜱收戱捡改㔳㔳戳慤㐶摣ち搵搳㠱㙡挵愱搳㌸㌵戵摣㕡㙢㜸戵㘷搵昶㙡昳㠶ち㥥㔶㙢愷ㅦ㕤㜳ㅥ㐳敤㜳攷摣㈷㥦㝣㘲ㅣ㉦㉥㉣捥㕥㔸づ㤵ㅢ㝤㈴㍤㕡ㅣ敥㘳㜳慡收㜱㕥㑡㠵㕥戰㕥㤹扤㠰晦㌲㘳挷搳攳㤵㤵つ愵㘲扥㔸㠵㉡愸愹挸㐶挳㌱㝦㈶㡡㕡晥㈶ㄷ捥昶攷㌱捤㥡ㄳ挵㤶㍦慢ㅡつ摢㑦㝢㉤昹㑢㔸户㠶戳㍤敥慦愸㈰昲㘲㙦换㡢户㡢晥㉡㍡慡㑦昸搷㈲㜵搵〹搶搵ㄵ挷㔷㤶㝦戱攵搵㐷昵㔵ㄸ昹㑣摡㐵㜶㘰㌲昹捡㑣攴捦㙥㌸愱㡣㈸攲戲攴搴㥤て㙢摤㜵敦ㅦ摣㉦㠷㉥㙦㘰㥦てづ慥㠷㤲敢㑥搸慥㌹㍤戸㘶㌲昹敥ㄱ㍣㌲戸㝥㘶㡤扡摢㍣㍣戸㡤㉣㘵㜷㙤㘳㉣攱㙤㔹㔱㑣挶㉥ㄲㅣ㈲㈸ㄱ㤰㠰㜶㤹㘰㡣㘰ㅣ挰ㄸ晤つ㈴㈴摢㤰㐵㘶搵㌱慢㙢㘶戵㘶㔶敢㘶㔵㤹㔵搷慣慥㥢搵つ戳敡㤹搵ㄷ捤敡つ搴㐹慦搲愱㐳㘶㜲㝤㙤戹昱摥扤晥戹换㙦晣昶㐶昵㥦㥥㔸晣搹昸㘱㔴㝡㉥ㄹ搴㕣攸摣〴慢㜵㜸昸㙣攵㌴晦敤㉥ㄳ㄰〹昷㥣晢戸㝢收㑣晤摣㘹攷㔱挷攲戴㜲㠸摦挵㈸㤳愸㍢敥㍥敦〵昵收㑤愱摤摤ㄷ㥣㐸㜵ㄶ㙥㍡㈹扢搰㙣〵昵攸慥㥤ぢ㔷㘲㈷㔶㜷昶㤶㜵㍡改㙢戶〲戱㔲㤱扣敦㥥摥㘶搷㥤㐶㑢捤摣昲㜴昱㈷㝢㡡晤攵戰戹㌶戸㜴㍥㔴㕦㙡㤷昶㡤㘸〶ち㙤㑢晡敥㥢愵㉥搲攳㥡㥡摤㘸㐶㉡㤰攱㑤晢换㕥敤㠶ち㔷ㄴ搵愱慡换㔴㙦㘷㔱㈲昵搳㑢〱㈶ち㘹慤摦㤷挵扡捦摣㡡㈱捣慡㡥昱㙥慡㌰摥㕥㜵搶ㅡ敡㐴㔷ㄵ晤㑥ㄴ㥣散㐲捦㌷㙢慤㘸戶ㄹ挴㘱戳搱㕤㌲㔳摦㜲愰㘹敡㤷㥢㜵㌵㍡㕡㄰愵〰㘵㍢㌲㘲ㄸ㠵㍦ㅡ㉣ぢ㐲㠸っ㠹㈹挸㥦攸㘶扢捡㔵捣づ戳㘸㈸昲愴昹挰㉥㥤㜱扣愲㘳㜲㈴㌰㌳㈷摡づ扥昴愱㕤扡㙤㔳敥昷㕢搹㌴㡦㈵戳㝦㘶㑢〵昱㈵㈷愸㌷㔴㤸㙢昹っ㡥挸㍥〲㘰扤て㠵㌰㜰昵㘸收㡣㕢挶戶㜵搳慢挷ㅢ挵つ攵慤㙦挴挰挱㍡㤶㑡㕣摡扥换扥つ㈸晢㈸挱㌱㠰㜲戹㔰㍣捥㑡挵㌲慥㠲㐵敤㤴㈳换㕤㡡㥣敤扡㘴㜹摣㥤昷ㅡ戱搲㑡昹㠸ぢ㡡㘸慢㈶攴㥢㈰㡢㠶㑥㑤ㅢ㡣攳敥㉣戸搴昱㠲㜸扢㈳户㝤㔲愲㤹攸㐰ㄷ散㍢㕤㐰㔵搰慤て㜲㘴つ㑣搳愳つ昲㉢㘷㤸㠸㘲㤰㘳搹搱㜳㌷㤳戱㝥㡥㡥㐰晤㉣ㄳ戲昶改挱㍡㠲捣摥捦愴㙣㌴㔰ㅥて戴搹㑥㝥扣搶㘶户㘳攱散ㄳ〴㜷㄰㝣㠲攰㈴㠰昱㥦搰㜰搴㜲戸敦扥散扢昰㙣摦㑤昰㐹〰攸㈷㥢㍡㈷㔱㔵昴愱昶攲㐷戲摥〴晣㘴㜱㡡戵㉡愲㘷摣昶㌳㈷㝣㈱㜴攲㜵敥て㕢㍢㉡㌶昶搳㠳㜹㌳㍢ㅤ㜲㘴㑥搵散㕣㜷愹㥡㕤〸㔶ㅤ搲㙥摤㡢愶昶ㄴ挱愷〰戴㘱愱戳扢㌷㙦㥥敥攴挷挲㈵搲㡥搰㤰挶㍤㘱㘲扡晦㌹ち慥㙦敢㜲攰㍦搳ㄵ㥣㜶㍦昶晥昳愹挱戲㥤㄰扤挷㘶ㅥ搸ㅣ挶㠹㍥愰〷㝤ㅦ挴换昸昷㠱昶攵〱ㄴ摢てㄲ㝣ㅡ愰挷扥㜰攷晤㐱愳〴攲ㄲ晢ㄹ捡ㅤ㘵挴㐵㍣摣搵敤㑤㈵搶㘷摣㕤㜵挲㜵ㄵ㈳㝡戱㌰〷㍦戸ㄹ㠶慡㠱つ㙤㕤㄰摣扢摣搱㡤㡣收挳愶㑦晣㠱㝦ㅣ㝤㉣っ挳攸愸㌹㔲攸昱㡦㜳晣捣㑣扣㈹挳㌹戴扦㡦づ㔶ㄲ㤹㐶摤散挵㜶昹㝢换〳㑤㌲㠴㈶㜹〸换㙡㍦っ〰㉤㘱晣摢㐰㡤㌲捤㙡愷愴㕡户户捡攸㕥捥捥愴㈷㝥搸愷㐷挶㜴戰昶〲㘲〷搱㠴扦攲昹㙤㘵㌱收㉦慢戰㠶戸㠲搷㔰㘵ㅤ㤲愵慡㌹搰ㄵㅦㄳ㕤㌱㌲搲户㤷捥㠹慤〹㥦昴㘸㠹㕣㘹捦㉤捣搹㠷㜷㤸㡡㈱㐸㉡㤵㥣戰㔰㕢〳㤱昳㔸昷㐰挵っ愱㘲㉡㔸㌸晢ㄱ㠲搳〴㘷〰慣㝦㠱愶搹敢挲㌳つ㜶㘸㡢攱散㙡戵㔰㈲ㄹ㈴㍣昸摥㐰㘵昵ㄸ㕦㜳㡥攰㡦〱㝡摣ㅦ〶ㅦ㜳ㄸ㔱㐸㥥㘱㐴㝡㑢戶㝢摤㔳㌷挹〳㠷㕤㈴㤵㘶㕢㔱摣昴㤹㔵㥡㜰攷㥡㔷㥡昱㥣ㄷ㙤㈲ぢ㜵捣㑤㙥㥥摦㔰〱戸㉢㠴敦搳㠳㙢㙥㙥慡扡敤慥㌴㕢㔰㙤ぢ㜳晢㘱㔳㡥昹挱㤷㤴㝤戹㘹攰ㅡ㙥㙦㡣㉥っ搹ㄱ㈳搶捡㐸散㥥㈲摦摣昴ㅤ改慣攸慡ㄷ㌷搴㤸慢㠵㡥昷㈵ㄷ慢㠸慣㐱晤㤰扢扡ㄱ㉡㌵㌷攱㕥っ扤㝡挳ぢㄴ㠹〱ㅦ㤳㠹扡㐵戵㡥っ挱㜲㤳昹扦㘶㌰攱慥㠶㑥㄰㙤㍡㑣㈶㙥ㅦ敤㝡㤲㤴㠸攵㕥昰㠲〸慦ㄱ㉡昲晥㠸扢戲搱扣㠹㑣㙤换て㉥㍡㥢搱扥愰ち㤹㕥㕦㐲ㅡ挳㌴㑣搳㈸㤹愵㘱改挳つ㜹愱㜰ㄶ扦㔱〲愱㔵挱㘲扣㍣挷㝡搳慦㑦昲㌳昴搳㌹愶㜱㘴㡥摡挸㤱㕣㉤㑣㐹戵㥦㘰㥢㈷〱㉥㕤扣戶搰挹捡㝤㠸㕣戵挵昸㝥㡥㠶ㄷ愶㘸愷㐰ㄸ㥤㍢慣ㄹ㠵㌸昲つ攴て昴收㔳㉦昳㤵㕤愹㐳摥㍢摣戹㥤㐷づ㘹摣㕤㜴搶㔴〳㤹㘸摦㠹て敢〷㍡戱扥搳㠸㤲戲搹愶敦㍢㘴㉣㌲攵㑡捤㈱晦捥戴攲收㘵㉦戰㕤〰攱扥〴攵摣〲捡戹㈵愸㜱昷㉡㤳㠲㜲捦扥㥡敢㑥攸挵ㅢ扥㔷㉢昱㠱㠹扢㝤挱㤱㄰㜱敡摤昴㑡㌵挶㔴㡦㉦㝦つづ㕢㔴〱戱㉢搰愲㕣㍡ㄲㅦ㝣㙢ㅡ㐵晣㌳㠶っ㉢㐱扤㐸㡣搴㝥ち扤㔹㜲㈶〲ち㐷慥昷搳㤳ㄷ敦㝦ㅤㄸㅤ㤵㈳搵㜳㔸〴昱挰㡣㡡㘷㜰扢攸㕥ぢ扣ㄸ搴㈳挵收扤㜸㉥〲挹〱㜰㉢㥢摢㍢㠵慡㤹㐶搳㙤㥢㜰㙦㝦㔱㤷㤱戸愷扦㍣㙢㌵ㅥ搸愱㔸摢㤳㡣ㄹ搹慤㤲搸㤵ㅤ挶戸㥦っ㡤㈱㘶㍢戵㌵㐶㕥搰戴戳敥搴㈱ㅦ挲㉣〹捦ㄴ散愷㠵㔱昰敡㜲搹晥㉣敥攱ㄲ㔸㡣搸攷戳㐸㈶㕦㐳㉦愰㑣㑢愵㜱ㄳ㐹㐲㜰〱㠷㑥敡慡㥣㍣㐱挶て㈷户㑢慤戸慢挴戹㜵㉣㈹㤹㘹㌴㤶〲昸〹㌵㈷慣敦ㄳ戱挶摣戴㡤ㄱ〹ㅤ搶晥愳ㄷ㕣ㄹ㘱㑣㐴㤱㐹㤱㥣㐸㌰㐴ㄱ〲㤶挹愷搲㍦㥢攰㔲户搱㈵㍥㕤㔶㑥㈰ㄴ㔸㠹敢㜳㙡㑢ㅣ戱㡥㉦㝦㑣ㅡ戴昷㡢愲㑢㙤㜷㘶㉤㠲㔱㡦愹换㤳㍢ㄱ㜲摢扤捡挰ㄴ㡥㌰㐰昵㈶㜷换戵ㄸ㠹摤㜶〷摣ㅢ散ㅦ敡㘰㐵㜴攲㠴晥ㄹ戵㘸㌱㠷㜱扢㈷㐱昹ㄹ㤲愲㔰愶慥㕣晦㜳摥㜸敢㑤㕥㍦㍡㕦㐸㙦愸㘶㈱㐴㑣㜶攵昸て㈰㙥㌶㉦㐹㈹㍡㤶愶换戵㜶ㄳ挵㌵㥥攲攸㘴㑣搰改ぢ㘳㥣攱㘱㈶敢〸挵愶㠱ㄳ㙥戱〷㡢摡搸㍥散㉥〴戵㐶慢慥挴ㅣ愷晡㕡慣昲扥愰㤷ㅣ晥搳搲㤴戳㉥挹愲㉣㘰㌳挵㈹㤳㐸挳㝢摥昶㜹㌴ㄷ㐵㠷㍥㌴㔹㤸㝥捣〹捣㐹㍡慣敦㤴〲㍤挴愳㥤攳ぢ㜲㜴づ㉡慤て㐵㕤戶㠸搳㜸敤ㅣ戲㐸㕢愶摡㘲㜳戱㐹慦㍤㠳扡攴㘹搴扥愰ㄱ收愹ㄵ㕥戱〸㠷㘴㐸改㘰㈷搰㜶昲愷昰晥搷㤳扦㈰㠵㔰挰㘰㠶㤷晢愰〲㔶ㄵ㠲㐴㤷摢散昸摤〶㜳扦昴扤敤ㄹ〰㠳㐹㘰㍡戵愸愹㥤㥣㔹摣敦敥攴摣㡢㕡㌹昹搱㙣㉡㤵㔹捡㘳〸搹㠳㘸㤰㈶㙥愵㔷㥢㌰㐲昱㜱㌹ㄶ㤶㥥㑣㥣昶戱〹㙡㠶㈷㝡㤰换㑥㡣挳㉦挱挹ㅥ昴㑣扤㑥㤷ㄷㄱ扡㝤㐱㔵ㅣ摣搰㉥改昱㥥㈳㔹㌲㈷晡㜸昷昷ㄴ㈴㐷〵捦捥㔵㉥㌹㜱㙤㘳㈵摥搶挷戶㠶㘴〹挳晡㐷㐴㈴㜶㝣㍢晤收搱㠰挷㔰户戸昶攵ㅢ㐱昳㘶㈰攳戲㈲㥥昹〳㠷攰〰攵㈱づ戲㕣昸ㅤ晥挹㘵ㄶ慣㕦愱挷扤っ㥢ㅤ㜴㐲㈴散㐷慥戲㍤㡦扦㔴搴㔳昸㥢挳㉢昰攱摢攷〶挸㉢挷㝢㜸㐵㤴挱〱戳〴敢ㅦㄵ戳ㄴ㡣㜷㐱㕡㌲っ〸㥥ㅥㄱ㌱ぢ挶㉦昱㐰愲㠳〶㈰㥣扤㐰〸昲㝤ち㝦㜳挸㈷ち㍤㌹攸挱㘳㈱晦㝦㈸㤵㑡昵㡥㘲昵㠷㄰敡㕦㠰ㄸ㐲㈶搰愴㉤㤷挶捦扢挹戴㤸㤰㠹㘹搹て㤴〰攷っづ戶㥥扦昷㐳扥晦㠷㕢捦㉢愰㌰㉦昱捣㤰㘲㝢〰昷㙤挷挰散㜳っㅥ㐴戱㌸〶㑢㙣挳散扤㜶っ㤲攸挷㜳㐰散敥ㄸ㌰愷㤷攳晥㘵㔲慣㤹㠰〶昷㕤㈷㝣㐶挶㉥攱戰慤㡡㤰挷㠷愹㡡㘶ㄱ㡢扡愳ㅦ扤散㠴㡥㝦㔲昰ㄷ㐳〵ㄳㄶ慥攲昴戶㌴㘱㡢㍢㜷㉣㤱㐶㍢㐴㈹搲攸晡㐱㈴㘵㙦㘷搶㐱㈹㝤改戰扤㔱㌲㡡ㅦ㈲㐶㘲㜰户㔰昸昲昱㥦㕣晣㡦㤷扥㝤㥥愷搴ㄲ㕥戵㤸ㄶㅥ㈶㔵㑦て〲挹摣捣〱㤱摢昹㌱捥㘵㝣㤴攴㙤㌶搴〵㈷ㄴ摦㈷戲晤昴㔶㌳㕥㠶㌱㌵昳敤〷挷ㄲ攷ㅤ戴㘳㔹改〹㜴捡挷㑣ㄲㅣ慣㘴〶㉥搱扣㌴㕤㘸っ㌴㕢㐳晡㤸搶㑦㘰㜸㍥攰㐰扡㝤㐳敥㌵㜹ㄹ挶㡦㔳换愶ㄱ㠵挲㌹散㍦昴〶搲㘰扡㍦搵㔲挸㍢㤰㐳戲摢ㄷㅥ〴㄰㉤戵㡡ㅢ慢〲㤰㤳㔱敢㑤敤㌲ち㜰愰〴㔴晢戰摦㤰ㅦ慥㘰ㄵ㐱挵㌴ち㍦散㍥㤶㥢晥搴㌴㍤挲㝢晣散㙢〰戲㘵㈱㠲㌹㕢挱㕥挷㑤㝡㔹㘷㜰户攷㈰ㄴ㕦㌲攱敢㠴㥢ㄶ㙣换㘷㠴慤散㍦ㄳ戴㜰攲〳㜶愶㈸〶㈳㌸㑡㌴戶愱㤲㥢搳㔵换ㅡ㐵㜸㐴摦戶ㅢ㡤㈵㐵戰㔹挱㐹散㐵㤱昴攳搷㐱㉣㥦敥㜴㝤㝢㙦〹㙤㕣㜰〸ㄳ攴て晥搷㍤㌹㠲㡤户㔲㘲愰㘱昷㔴慢愴㡦㠴㍦㡦㈶㥣㜴挱戰㍢户昲㙣㌰㌷㥤㑡搶㐸扦晤㘷搶㕡㈴敢㜳㙣捤昴㜵㤷晤晦㍣㄰扢摡㝦㠳㌹㌷㈱搹ぢ挹つㅦ㉣㘶㑥㜶㑤搶㜰㐵㄰捦㐶摡㐶戶挳戶摣㌲搵慤敦㔶昰戱慡㉥ㄶつ㡥㘸搷㘸敦㤱㠸㜶㕢晡戶㘳〳ㄵ㈰戳㐲搶㍢㔰㐱〳摢㜳搰晤㝢摡攲ㄷ㠰㍥㝥搹慢㠵捤愸改挶㔳㉢㐸昶㑥昱㝢㌳ㄷ㍥捦㡣昱挳㕥愵㜶㍦㔶㘲扣㡡㌶㡢㑢㔰搸㔷㔴晣搱攴㈰㤹㔱搸㕢〶㠳㕦ㅥ㑤㘶搲㑡戴つ搱㙤敥㜳㉤愷㠱㡦㔵㤷㄰摦㡣㠹摡ㄷ愶㑥㐷㤹㝢捦㘵㜰攱㜰㌲敢㔹挴㠰㔴愳㠲愴㤸㑣攱㠵㉦㜰㔵㝢搷愰扢㙥㌲户㠸㌵㠷㡢戳㤵慤敦㠳愲㝢㝢㑢㌷挳昰㥤晣〶㔹挷攳㤸昵ㄱ㤱㜰㜰㐳ㅦ㠷㍦敢㍣挰摥挳戴㙣㝦っ㝣㥦㝣搰捤㜰搸㜴〳㐱戴㍤㘴挱搷搰搴㤸㈱挰捦慥㈵㌷㝣㌰ㄸ敢愳㘸ㅡ晦㠰㠹㔲㈰㜰㕦㈸㉡㠰挱㕣晥搶㑥㕣㙥捣戳ㄷ晣散㜵昶㤰晣っ㠶㄰〴扢㤱挵㜲挷㉡㔸㉦㡢攵㘶㠵㥣㕤㌶晥ㅥ㙦攰捡㜷㔶㔰㌶㈴㈸戳㙦〰愴㤷挱つ㠹㡣晥敦㔰戹㍤㝡ㅦ搸挱愳㝦㘳挷搱搳㤵㤰ㄱ㘵晢㥦㑣㑤㤱扤㠹㘲晢㑢〴㈱㐱〴㌰㤹㕡愴㈳㔴戲搴㕣㐵㥤㥥㜸㤷㜴挵昵慦挹摦㕦㥦㝦敦㥦㜹晤昷㜹㐳搴㉡㡡扡㘷㐱戵㉡戳昸㕥㜶ㄶ㕢挰づ㥥挵慢㍢捤㘲昲〵戴攱㐸散㕢〰ㄳ㈳㤳づ晥㌰㈲㘳㙦ㄳ扣㐴昰㘵㠲慦㄰㝣㤵攰㙢〰ㄳ愶㈱ㅣ挲攷慥改㤳㔳愴扢㤷㔹㙢㘴㤲㤴㤵敥扥㠱ㅢ晢㥢〴摦㈲昸㌶挱㕦㄰晣㈵挰㠴㌹㐹㘲㑢挵敦㄰昹ち挱慢〴摦㈵昸ㅥ挱㕦〱愰㈲改㉦ㄵ晦㥡挸扦㈱昸㕢㠲搷〸㕥㈷㜸〳〰ㄵ搳㜱㔹愴㐴捥昷㐹攲敥昱㍣㈷㝢㉤敡㠸㜲㔱ㅢ昹㤲㥦㠴㤲昷㠵戲㑢㤲〰〳㉤㔴㜱挸愳ち㠶㥦㜲挶愵㑢㐹㈰慦㘰㈶㠹㌳㜰愶搶㐷攴㘴㉥愴搱㐸㉢晦昴ㄷ㥤昸ㄲち㜰㠱㝤㜵㘵㜲扣㔴扥㤱㔶㍥㡢て换愴づ㝡搶搷慦搳捡㤴っ愹晣㘲㕡昹扦捥㥥㙣㔷㑥〵㐱昷㙣㤱㑢㜳㕣㜷搹捣㘴㍥㌲㘷㡣挰㜲改づ㡣戹ㅡ㑤㔳㈰昹敦㠶㌸〴攳㌸搵ㄲ攲㌳敦㐵ㅣ搱挲㔹ㄶ㔸つ晤㝦㝢㔸挰搱慤㌹㈷㜶昰ㄵ昷ㄶ㌲收愱㉤㑦㙣㕣㜴㤷㐲㈰づ戹ぢㄱ戶㠸昵㝤挵㈲昰㙥㐶昵晡敥㤲㔹挸昱㠴㍢敢㤱㘶晡㑣ㅥ㠶ㄹ捥ㅡ㑡㜶㘸搴搸㐸㈹㕢㜸戹挳㌳昶㥢㈰づ〲㑣㠰扣㈹敢㑣搲㜱㍥㔸㔴㍥㑦つ昶㜲戹㠹㑤㍦挳㐷㙡戲敢㝢晢㘷昰晤晣㌶ㄷ㘱〴晦昳㄰㑢㕣昲㔱昳㑦㠶敢㡢昴愶㌷㉤㍦㠵㐹㝣㠸㝥㌸捦㡥㜷挸ㅥ挵㔴ㄹ㔴戱㥣慥㔱㐷晦㝣挷㙤㜸㈸㤹㈳〶搵慥ㄴ搴㤲㠲ㄳ㐰㤴つ㉡㘲㐱慦㈵㘸㥥㔷㈸ㅢ㔴捤㠲㜶ㄲ昴㐳㠲愶戲ㄶ昴ㄷㄳ昴挳㠲㝥ㄹ㤰愲㔴晣〱挰㤱昴㝦㔷㌲戵㈵ㄱ㌴搳昸㜳㔴㤶ㄸ㜲㔶ㄲ敤户搹攰ㅤ㠰ㄱ㠴敦㡤㐴㡥扢攸㘶㔰换换敢㍥㥦扣㑥捦昱㥢㈹晡捦ㄲ㌴攷㔸㌶㘸〹愴昶攷ㄲ戴㥥㈱㙤㠳愰㥦㑦搰㝡㠶戴ㄶ㠲扥㥥愰昵っ㘹㍦〴㝤㉤㐱敢ㄹ搲㡣〸㝡㌵㐱敢㤱扣㤲愲㔷ㄲ戴ㅥ〹㑤㡤搴扥㥡愰昵㐸㘸㝣〴晤㕣㠲搶㈳愱㌹ㄲ昴㜲㠲搶㈳愱㠱ㄲ昴㔲㠲搶㈳愱㥤ㄲ昴㤵〴慤㐷㐲换㈵攸换〹㕡㡦㠴戶㑣搰㡢〹㕡㡦攴戵ㄴ晤㙣㠲搶㈳㜹㍤㐵晦㘹㠲搶㈳愱〵㤴㑥ㄶㄲ戴㡣挴㝡ㄳ攸㍤㑢㍥昹㜵㐸攷昱㤷㘸㙡扣つ挰ㄷ摡敦昲㐹㔰㝣㑡慤㌲敥㤱㔲㈲攸挵㡥晤㉦㥥㡤敢〰</t>
  </si>
  <si>
    <t>Decisioneering:7.0.0.0</t>
  </si>
  <si>
    <t>33ff92e0-4e94-4695-840c-132dee122c1e</t>
  </si>
  <si>
    <t>㜸〱敤㕣摤㙦ㅣ搷㜵摦ㄹ㜲㔶㍢㑢㔲愲㈵㔹㡥ㅣ挷㘶㘲㍢戵㑢㘱㉤挹㔶㙤㌷㜵〵㡡㌴㈵挶㤴㐸㡢㤴㥣挴㐸户挳摤㍢攴㔸㍢戳捣捣㉣㈵㍡㙤攳愶㘹㘲㌷捤㠷㠳愰㠵㠲㍣攴敢㈵て㐹㤰㠷〴㌱摣㍦㈱づ昲㤲扣〵㐸㠱愲〸㤰愲㌰㄰㈰慦改敦㜷敥捣敥散㉥㜷㐸慦㥤㤶㉥㌸昲ㅥ捥㥣晢㌱昷摥昳㜹捦戹攳㠲㔱㈸ㄴ晥㠰㡢㝦㜹㡤昲收㥥㤵敤㈸㔶㝥㘵戶搹㘸愸㕡散㌵㠳愸㌲ㄳ㠶捥昶愲ㄷ挵㈳愸㔰慣㝡㈸㡦慣㙡攴扤愸㑡搵㉤ㄵ㐶愸㘴ㄵち愵㤲㙤愲㥣㥤昰㌷㤹㍥搸㙣㌵㍥ち㜰㜵昶挲搲摡ぢ攸㜵㈵㙥㠶敡搴搴㜵摤昶愹挷㉢㡦㔶㥥㌸昳㔸攵昴愹愹搹㔶㈳㙥㠵敡愹㐰戵攲搰㘹㥣㥡㕡㙥慤㌵扣摡㌳㙡㝢戵㜹㐳〵㑦愹戵搳㡦慥㌹㡦愱昶戹㜳敥㤳㑦㍥㌱㡥ㄷㄷㄶ㘷㉦㉣㠷捡㡤摥㤱ㅥ㉤づ昷戱㌹㔵昳㌸㉦愵㐲㉦㔸慦捣㕥挰㝦㤹戱攳改昱捡捡㠶㔲㌱㕦慣㐲ㄵ搴㔴㘴愳攱㤸㍦ㄳ㐵㉤㝦㤳ぢ㘷晢昳㤸㘶捤㠹㘲换㥦㔵㡤㠶敤愷扤㤶晣㈵慣㕢挳搹ㅥ昷㔷㔴㄰㜹戱户攵挵摢㐵㝦ㄵㅤ搵㈷晣㙢㤱扡敡〴敢敡㡡攳㉢换扦搸昲敡愳晡㉡㡣晣㐹摡㐵㜶㘰㌲昹捡㑣攴捦㙥㌸愱㡣㈸攲戲攴搴㥤て㙢摤㜵敦ㅦ摣㉦㠷㉥㙦㘰㥦てづ慥㠷㤲敢㑥搸慥㌹㍤戸㘶㌲昹敥ㄱ㍣㌲戸㝥㘶㡤扡摢㍣㍣戸㡤㉣㘵㜷㙤㘳㉣攱㙤㔹㔱㑣挶㉥ㄲㅣ㈲㈸ㄱ㤰㠰㜶㤹㘰㡣㘰ㅣ挰ㄸ晤ㅤ㈴㈴摢㤰㐵㘶搵㌱慢㙢㘶戵㘶㔶敢㘶㔵㤹㔵搷慣慥㥢搵つ戳敡㤹搵ㄷ捣敡つ搴㐹慦搲愱㐳㘶㜲晤㘲敤㕦㕦㝤昰愳扦㕦扡晤ㅦ换㝦昱㠳摦摣㝥㝤晣㌰㉡㍤㥢っ㙡㉥㜴㙥㠲搵㍡㍣㝣戶㜲㥡晦㜶㤷〹㠸㠴㝢捥㝤摣㍤㜳愶㝥敥戴昳愸㘳㜱㕡㌹挴敦㘲㤴㐹搴ㅤ㜷㥦昳㠲㝡昳愶搰敥㥥ぢ㑥愴㍡ぢ㌷㥤㤴㕤㘸戶㠲㝡昴摥㥤ぢ㔷㘲㈷㔶㜷昷㤶㜵㍡改㙢戶〲戱㔲㤱扣敦摥摥㘶搷㥤㐶㑢捤摣昲㜴昱晢㝡㡡晤攵戰戹㌶戸㜴㍥㔴㥦㘸㤷昶㡤㘸〶ち㙤㑢晡敥㥢愵㉥搲攳㥡㥡摤㘸㐶㉡㤰攱㑤晢换㕥敤㠶ち㔷ㄴ搵愱慡换㔴敦㘴㔱㈲昵搳㑢〱㈶ち㘹慤㝦㈰㡢㜵㥦扥ㄵ㐳㤸㔵ㅤ攳摤㔴㘱扣扤敡慣㌵搴㠹慥㉡晡㥤㈸㌸搹㠵㥥㙦搶㕡搱㙣㌳㠸挳㘶愳扢㘴愶扥攵㐰搳搴㉦㌷敢㙡㜴戴㈰㑡〱捡㜶㘴挴㌰ち㝦㍡㔸ㄶ㠴㄰ㄹㄲ㔳㤰摦搳捤㜶㤵慢㤸ㅤ㘶搱㔰攴㐹昳㠱㕤㍡攳㜸㐵挷攴㐸㘰㘶㑥戴ㅤ㝣改㐳扢㜴摢愶摣ㅦ户戲㘹ㅥ㑢㘶晦昴㤶ち攲㑢㑥㔰㙦愸㌰搷昲ㄹㅣ㤱㝤〴挰㝡ㄳち㘱攰敡搱捣ㄹ户㡣㙤敢愶㔷㡦㌷㡡ㅢ捡㕢摦㠸㠱㠳㜵㉣㤵戸戴㝤㤷㝤〷㔰昶㔱㠲㘳〰攵㜲愱㜸㥣㤵㡡㘵㕣〵㡢摡㈹㐷㤶扢ㄴ㌹摢㜵挹昲戸㍢敦㌵㘲愵㤵昲ㄱㄷㄴ搱㔶㑤挸㌷㐱ㄶつ㥤㥡㌶ㄸ挷摤㔹㜰愹攳〵昱㜶㐷㙥晢愴㐴㌳搱㠱㉥搸㜷扡㠰慡愰㕢ㅦ攴挸ㅡ㤸愶㐷ㅢ攴㔷捥㌰ㄱ挵㈰挷戲愳攷㙥㈶㘳晤ㅣㅤ㠱晡㔹㈶㘴敤搳㠳㜵〴㤹扤㥦㐹搹㘸愰㍣ㅥ㘸戳㥤晣㜸慤捤敥挴挲搹㈷〸敥㈲㜸て挱㐹〰攳㍦愱攱愸攵㜰摦㝤搹敦挵戳㝤て挱晢〰愰㥦㙣敡㥣㐴㔵搱㠷摡㡢ㅦ挹㝡ㄳ昰㤳挵㈹搶慡㠸㥥㜱摢捦㥣昰㠵搰㠹搷戹㍦㙣敤愸搸搸てづ收捤散㜴挸㤱㌹㔵戳㜳摤愵㙡㜶㈱㔸㜵㐸扢㜵ㅦ㥡摡㔳〴敦〷搰㠶㠵捥敥摥扣㜹扡㤳敦ち㤷㐸㍢㐲㐳ㅡ昷㠴㠹改晥攷㈸戸扥慤换㠱晦㑣㔷㜰摡㝤搷晢捦愷〶换㜶㐲昴ㅥ㥢㜹㘰㜳ㄸ㈷㝡㡢ㅥ昴〷㈰㕥挶慦〶摡㤷〷㔰㙣㍦㐸昰㐱㠰ㅥ晢挲㥤昷㕢㡤ㄲ㠸㑢散㘷㈸㜷㤴ㄱㄷ昱㜰㔷户㌷㤵㔸㥦㜱㜷搵〹搷㔵㡣攸挵挲ㅣ晣攰㘶ㄸ慡〶㌶戴㜵㐱㜰敦㜲㔷㌷㌲㥡て㥢㍥昱〷晥㜱昴慥㌰っ愳愳收㐸愱挷㍦捥昱㌳㌳昱愶っ攷搰晥㍥㍡㔸㐹㘴ㅡ㜵戳ㄷ摢攵敦㉤て㌴挹㄰㥡攴㈱㉣慢晤㌰〰戴㠴昱换㠱ㅡ㘵㥡搵㑥㐹戵㙥㙦㤵搱扤㥣㥤㐹㑦晣戰㑦㡦㡣改㘰敤〵挴づ愲〹㝦挵昳摢捡㘲捣㕦㔶㘱つ㜱〵慦愱捡㍡㈴㑢㔵㜳愰㉢摥㈵扡㘲㘴愴㙦㉦㥤ㄳ㕢ㄳ㍥改搱ㄲ戹搲㥥㕢㤸戳て敦㌰ㄵ㐳㤰㔴㉡㌹㘱愱戶〶㈲攷戱敥㠱㡡ㄹ㐲挵㔴戰㜰昶㈳〴愷〹捥〰㔸㍦㠳愶搹敢挲㌳つ㜶㘸㡢攱散㙡戵㔰㈲ㄹ㈴㍣昸挶㐰㘵昵ㄸ㕦㜳㡥攰捦〰㝡摣ㅦ〶ㅦ㜳ㄸ㔱㐸㥥㘱㐴㝡㑢戶㝢摤㔳㌷挹〳㠷㕤㈴㤵㘶㕢㔱摣昴㤹㔵㥡㜰攷㥡㔷㥡昱㥣ㄷ㙤㈲ぢ㜵捣㑤㙥㥥摢㔰〱戸㉢㠴敦搳㠳㙢㙥㙥慡扡敤慥㌴㕢㔰㙤ぢ㜳晢㘱㔳㡥昹挱㤷㤴㝤戹㘹攰ㅡ㙥㙦㡣㉥っ搹ㄱ㈳搶捡㐸散㥥㈲摦摣昴ㅤ改慣攸慡ㄷ㌷搴㤸慢㠵㡥昷㈵ㄷ慢㠸慣㐱晤㤰扢扡ㄱ㉡㌵㌷攱㕥っ扤㝡挳ぢㄴ㠹〱ㅦ㤳㠹扡㐵戵㡥っ挱㜲㤳昹扦㘶㌰攱慥㠶㑥㄰㙤㍡㑣㈶㙥ㅦ敤㝡㤲㤴㠸攵㕥昰㠲〸慦ㄱ㉡昲晥㠸扢戲搱扣㠹㑣㙤换て㉥㍡㥢搱扥愰ち㤹㕥㕦㐲ㅡ挳㌴㑣搳㈸㤹愵㘱改挳つ㜹愱㜰ㄶ扦㔱〲愱㔵挱㘲扣㍣挷㝡搳慦㑦昲㌳昴搳㌹愶㜱㘴㡥摡挸㤱㕣㉤㑣㐹戵㥦㘰㥢㈷〱㉥㕤扣戶搰挹捡扤㡤㕣戵挵昸㝥㡥㠶ㄷ愶㘸愷㐰ㄸ㥤㍢慣ㄹ㠵㌸昲つ攴て昴收㔳㉦昳㤵㕤愹㐳摥㍢摣戹㥤㐷づ㘹摣㕤㜴搶㔴〳㤹㘸摦㠹て敢〷㍡戱扥搳㠸㤲戲搹愶敦㍢㘴㉣㌲攵㑡捤㈱晦捥戴攲收㘵㉦戰㕤〰攱扥〴攵摣〲捡戹㈵愸㜱昷㉡㤳㠲㜲捦扥㥡敢㑥攸挵ㅢ扥㔷㉢昱㠱㠹扢㝤挱㤱㄰㜱敡摤昴㑡㌵挶㔴㡦㉦㝦つづ㕢㔴〱戱㉢搰愲㕣㍡ㄲㅦ㝣㙢ㅡ㐵晣㌳㠶っ㉢㐱扤㐸㡣搴晥㄰㝡戳攴㑣〴ㄴ㡥㕣㙦愶㈷㉦摥晣ㄴ㌰㍡㉡㐷慡攷戰〸攲㠱ㄹㄵ捦攰㜶搱扤ㄶ㜸㌱愸㐷㡡捤㝢昱㕣〴㤲〳攰㔶㌶户㜷ぢ㔵㌳㡤愶摢㌶攱扥晥愲㉥㈳㜱㙦㝦㜹搶㙡㍣戰㐳戱戶㈷ㄹ㌳戲㕢㈵戱㉢㍢㡣㜱㍦ㄹㅡ㐳捣㜶㙡㙢㡣扣愰㘹㘷摤愹㐳摥㠶㔹ㄲ㥥㈹搸㑦〹愳攰搵攵戲晤㤷戸㠷㑢㘰㌱㘲㥦捦㈲㤹㝣つ扤㠰㌲㉤㤵挶㑤㈴〹挱〵ㅣ㍡愹慢㜲昲〴ㄹ㍦㥣摣㉥戵攲慥ㄲ攷搶戱愴㘴愶搱㔸ち攰㈷搴㥣戰扥㑦挴ㅡ㜳搳㌶㐶㈴㜴㔸晢㡦㕥㜰㘵㠴㌱ㄱ㐵㈶㐵㜲㈲挱㄰㐵〸㔸㈶㥦㑡晦㙣㠲㑢摤㐶㤷昸㜴㔹㌹㠱㔰㘰㈵慥捦愹㉤㜱挴㍡扥晣㌱㘹搰摥㉦㡡㉥戵摤㤹戵〸㐶㍤愶㉥㑦敥㐴挸㙤昷㉡〳㔳㌸挲〰搵㥢摣㉤搷㘲㈴㜶摢ㅤ㜰㙦戰㝦愸㠳ㄵ搱㠹ㄳ晡㘷搴愲挵ㅣ挶敤㥥〴攵㘷㐸㡡㐲㤹扡㜲晤昷㜹攳㙢户㜹㝤昷㝣㈱扤愱㥡㠵㄰㌱搹㤵攳㍦㠰戸搹扣㈴愵攸㔸㥡㉥搷摡㑤ㄴ搷㜸㡡愳㤳㌱㐱愷㉦㡣㜱㠶㠷㤹慣㈳ㄴ㥢〶㑥戸挵ㅥ㉣㙡㘳晢戰扢㄰搴ㅡ慤扡ㄲ㜳㥣敡㙢戱捡晢㠲㕥㜲昸㑦㑢㔳捥扡㈴㡢戲㠰捤ㄴ愷㑣㈲つ敦㜹摢攷搱㕣ㄴㅤ晡搰㘴㘱晡㌱㈷㌰㈷改戰扥㔳ち昴㄰㡦㜶㡥㉦挸搱㌹愸戴㍥ㄴ㜵搹㈲㑥攳戵㜳挸㈲㙤㤹㙡㡢捤挵㈶扤昶っ敡㤲愷㔱晢㠲㐶㤸愷㔶㜸挵㈲ㅣ㤲㈱愵㠳㥤㐰摢挹㥦挲㥢㥦㑡晥㠲ㄴ㐲〱㠳ㄹ㕥敥㠳ち㔸㔵〸ㄲ㕤㙥戳攳㜷ㅢ捣晤搲昷戶㘷〰っ㈶㠱改搴愲愶㜶㜲㘶㜱扦扢㤳㜳ㅦ㙡攵攴㐷戳愹㔴㘶㈹㡦㈱㘴て愲㐱㥡戸㤵㕥㙤挲〸挵挷攵㔸㔸㝡㌲㜱摡挷㈶愸ㄹ㥥攸㐱㉥㍢㌱づ扦〴㈷㝢搰㌳昵㍡㕤㕥㐴攸昶〵㔵㜱㜰㐳扢愴挷㝢㡥㘴挹㥣攸攳摤摦㔳㤰ㅣㄵ㍣㍢㔷戹攴挴戵㡤㤵㜸㕢ㅦ摢ㅡ㤲㈵っ敢摦㄰㤱搸昱敤昴㥢㐷〳ㅥ㐳摤攲摡㤷㙦〴捤㥢㠱㡣换㡡㜸收てㅣ㠲〳㤴㠷㌸挸㜲攱て昸㈷㤷㔹戰㕥㐷㡦㝢ㄹ㌶㍢攸㠴㐸搸㡦㕣㘵㝢ㅥ㝦愹愸愷昰㌷㠷㔷攰挳户捦つ㤰㔷㡥昷昰㡡㈸㠳〳㘶〹搶摦㈹㘶㈹ㄸ慦㠱戴㘴ㄸ㄰㍣㍤㈲㘲ㄶ㡣㥦攰㠱㐴〷つ㐰㌸㝢㠱㄰攴㝢㍦晥收㤰㑦ㄴ㝡㜲搰㠳挷㐲晥晦㔰㉡㤵敡ㅤ挵敡㝦㐳愸㝦っ㘲〸㤹㐰㤳戶㕣ㅡ㍦敡㈶搳㘲㐲㈶愶㘵摦㔲〲㥣㌳㌸搸㝡晥搱て昹晥ㅦ㙥㍤慦㠰挲扣挴㌳㐳㡡敤〱摣户ㅤ〳戳捦㌱㜸㄰挵攲ㄸ㉣戱つ戳昷摡㌱㐸愲ㅦ捦〲戱扢㘳挰㥣㕥㡥晢㤷㐹戱㘶〲ㅡ摣㜷㥤昰ㄹㄹ扢㠴挳戶㉡㐲ㅥㅦ愶㉡㥡㐵㉣敡慥㝥昴戲ㄳ㍡晥㐹挱㕦っㄵ㑣㔸戸㡡搳摢搲㠴㉤敥摥戱㐴ㅡ敤㄰愵㐸愳敢〷㤱㤴扤㥤㔹〷愵昴愵挳昶㐶挹㈸扥㡤ㄸ㠹挱摤㐲攱㤳挷扦㝦昱摦㕦晣捣㜹㥥㔲㑢㜸搵㘲㕡㜸㤸㔴㍤㍤〸㈴㜳㌳〷㐴敥攴挷㌸㤷昱㔱㤲户搹㔰ㄷ㥣㔰㝣㥦挸昶搳㕢捤㜸ㄹ挶搴捣户ㅦㅣ㑢㥣㜷搰㡥㘵愵㈷搰㈹ㅦ㌳㐹㜰戰㤲ㄹ戸㐴昳搲㜴愱㌱搰㙣つ改㘳㕡摦㠷攱㜹㡢〳改昶つ戹搷攴㘵ㄸ摦㑢㉤㥢㐶ㄴち攷戰晦搰ㅢ㐸㠳改晥㔴㑢㈱敦㐰づ挹㙥㕦㜸㄰㐰戴搴㉡㙥慣ち㐰㑥㐶慤㌷戵换㈸挰㠱ㄲ㔰敤挳㝥㐳㝥戸㠲㔵〴ㄵ搳㈸晣戰晢㔸㙥晡㔳搳昴〸敦昱戳慦〱挸㤶㠵〸收㙣〵㝢ㅤ㌷改㘵㥤挱摤㥥㠳㔰㝣挹㠴慦ㄳ㙥㕡戰㉤㥦ㄱ戶戲晦㜴搰挲㠹て搸㤹愲ㄸ㡣攰㈸搱搸㠶㑡㙥㑥㔷㉤㙢ㄴ攱ㄱ㝤摢㙥㌴㤶ㄴ挱㘶〵㈷戱ㄷ㐵搲㡦㕦〷戱㝣扡搳昵㥤扤㈵戴㜱挱㈱㑣㤰㍦昸㕦昷收〸㌶摥㑡㠹㠱㠶摤㔳慤㤲㍥ㄲ晥ㅣ㥡㜰搲〵挳敥摣捡戳挱摣㜴㉡㔹㈳晤昶㥦㔹㙢㤱慣㡦戰㌵搳搷㕤昶晦㘳㐰散㙡晦つ收摣㠴㘴捦㈷㌷㝣戰㤸㌹搹㌵㔹挳ㄵ㐱㍣ㅢ㘹ㅢ搹づ摢㜲换㔴户扥㕢挱挷慡扡㔸㌴㌸愲㕤愳扤㐷㈲摡㙤改摢㡥つ㔴㠰捣ち㔹摦㠱ちㅡ搸㥥㠳敥摦搳ㄶ㍦づ昴昱换㕥㉤㙣㐶㑤㌷㥥㕡㐱戲㜷㡡摦㥢戹昰㜹㘶㡣㙦昵㉡戵晢戱ㄲ攳㔵戴㔹㕣㠲挲扥愲攲㜷㈶〷挹㡣挲摥㌲ㄸ晣昲㘸㌲㤳㔶愲㙤㠸敥㜰㥦㙤㌹つ㝣慣扡㠴昸㘶㑣搴扥㌰㜵㍡捡摣㝢㉥㠳ぢ㠷㤳㔹捦㈰〶愴ㅡㄵ㈴挵㘴ち捦㝦㥣慢摡扢〶摤㜵㤳戹㐵慣㌹㕣㥣慤㙣㝤〳ㄴ摤摢㕢扡ㄹ㠶敦攴㌷挸㍡ㅥ挷慣㡦㠸㠴㠳ㅢ晡㌸晣㔹攷〱昶ㅥ愶㘵晢㘳攰晢攴㠳㙥㠶挳愶ㅢ〸愲敤㈱ぢ扥㠶愶挶っ〱㝥㜶㉤戹攱㠳挱㔸ㅦ㐵搳昸㍡㈶㑡㠱挰㝤愱愸〰〶㜳昹搷㜶攲㜲㘳㥥扤攰㘷慦戳㠷攴㘷㌰㠴㈰搸㡤㉣㤶㍢㔶挱㝡㔹㉣㌷㉢攴散戲昱㉦㜸〳㔷扥戳㠲戲㈱㐱㤹㝤〳㈰扤っ㙥㐸㘴昴㕦㐵攵昶攸㝤㘰〷㡦晥㉢㍢㡥㥥慥㠴㡣㈸摢晦㘴㙡㡡散㑤ㄴ摢㥦㈰〸〹㈲㠰挹搴㈲ㅤ愱㤲愵收㉡敡昴挴㙢愴㉢慥㥦㈷㝦㝦㝤晥㡤㥦昲晡慦昳㠶愸㔵ㄴ㜵捦㠲㙡㔵㘶昱昹散㉣戶㠰ㅤ㍣㡢㔷㜶㥡挵攴昳㘸挳㤱搸户〰㈶㐶㈶ㅤ晣㘱㐴挶摥㈶㜸㤱攰㤳〴㝦㐳昰户〴㝦〷㌰㘱ㅡ挲㈱㝣敥㥡㍥㌹㐵扡㝢㠹戵㐶㈶㐹㔹改敥敦㜱㘳㝦㥡攰ㅦ〸㍥㐳昰㡦〴㥦〵㤸㌰㈷㐹㙣愹昸㌹㈲㕦㈶㜸㠵攰㥦〸㍥㑦昰捦〰愸㐸晡㑢挵㉦㄰昹㐵㠲㉦ㄱ㝣㤹攰㔵㠲慦〰愰㘲㍡㉥㡢㤴挸昹㍥㐹摣㍤㥥攷㘴慦㐵ㅤ㔱㉥㙡㈳㕦昲㤳㔰昲扥㔰㜶㐹ㄲ㘰愰㠵㉡づ㜹㔴挱昰㔳捥戸㜴㈹〹攴ㄵ捣㈴㜱〶捥搴晡㠸㥣捣㠵㌴ㅡ㘹攵ㅦ晥戸ㄳ㕦㐲〱㉥戰慦慥㑣㡥㤷捡㌷搲捡㘷昱㘱㤹搴㐱捦晡晡㜵㕡㤹㤲㈱㤵㕦㐸㉢晦昶散挹㜶攵㔴㄰㜴捦ㄶ戹㌴挷㜵㤷捤㑣收㈳㜳挶〸㉣㤷敥挰㤸慢搱㌴〵㤲晦㙥㠸㐳㌰㡥㔳㉤㈱㍥昳㕥挴ㄱ㉤㥣㘵㠱搵搰晦户㠷〵ㅣ摤㥡㜳㘲〷㕦㜱㙦㈱㘳ㅥ摡昲挴挶㐵㜷㈹〴攲㤰扢㄰㘱㡢㔸摦㔷㉣〲敦㘶㔴慦敦㉥㤹㠵ㅣ㑦戸戳ㅥ㘹愶捦攴㘱㤸攱慣愱㘴㠷㐶㡤㡤㤴戲㠵㤷㍡㍣㘳摦〶㜱㄰㘰〲攴㑤㔹㘷㤲㡥昳挱愲昲昹搰㘰㉦㤷㥢搸昴㌳㝣愴㈶扢扥户㝦ㅡ摦捦㙦㜳ㄱ㐶昰㍦て戱挴㈵ㅦ㌵晦㝣戸扥㐸㙦㝡搳昲㔳㤸挴摢攸㠷昳散㜸㠷散㔱㑣㤵㐱ㄵ换改ㅡ㜵昴捦㜷摣㠱㠷㤲㌹㘲㔰敤㑡㐱㉤㈹㌸〱㐴搹愰㈲ㄶ昴㕡㠲收㜹㠵戲㐱搵㉣㘸㈷㐱㍦㈴㘸㉡㙢㐱晦㜵㠲㝥㔸搰㉦〱㔲㤴㡡摦〴㌸㤲晥敦㑡愶戶㈴㠲㘶ㅡ㝦㠵捡ㄲ㐳捥㑡愲晤㙤㌶昸づ挰〸挲昷㐶㈲挷㕤㜴㌳愸攵攵㜵ㅦ㑢㕥愷攷昸改ㄴ晤搱〴捤㌹㤶つ㕡〲愹晤㤱〴慤㘷㐸摢㈰攸攷ㄲ戴㥥㈱慤㠵愰慦㈷㘸㍤㐳摡て㐱㕦㑢搰㝡㠶㌴㈳㠲㕥㑤搰㝡㈴㉦愷攸㤵〴慤㐷㐲㔳㈳戵慦㈶㘸㍤ㄲㅡㅦ㐱㍦㥢愰昵㐸㘸㡥〴扤㥣愰昵㐸㘸愰〴扤㤴愰昵㐸㘸愷〴㝤㈵㐱敢㤱搰㜲〹晡㜲㠲搶㈳愱㉤ㄳ昴㘲㠲搶㈳昹㜲㡡㝥㈶㐱敢㤱扣㥡愲㍦㥣愰昵㐸㘸〱愵㤳㠵〴㉤㈳戱㙥〳扤㘷挹㈷扦づ改㍣晥〴㑤㡤㙦〳昰㠵昶㙢㝣ㄲㄴ㥦㔲慢㡣㝢愴㤴〸㝡戱㘳晦〳㉤昵散愸</t>
  </si>
  <si>
    <t>CB_Block_7.0.0.0:1</t>
  </si>
  <si>
    <t>Normal distribution (1,000s of cars)</t>
  </si>
  <si>
    <t>Triangular distribution (1,000s of cars)</t>
  </si>
  <si>
    <t>Normal distribution ($1,000s)</t>
  </si>
  <si>
    <t>No uncertainty ($1,000s)</t>
  </si>
  <si>
    <t>Demand growth in other years</t>
  </si>
  <si>
    <t>㜸〱捤㕡㙢㜰ㅣ挷㜱摥㌹攰ㄶ㌷㠷搷昱㈹㔱愶愸愳㐸㔱㤴㐰㈲愴㐸㠶㤴㔵㌴〵〲〴〱ㅢ㝣〸〰㐹愵ㄴ晡戲戸㥢㈳㑥摣扢㠵㜷昷㐸挰㔱㉣㤷ㅤ㈵㡥㥤挴㜹㌸㤶愵挸㠹攵㑡搹戱㝥挸㑥㉡㍦㕣愹㈴㔵㜱㈵慥㡡㉣㉢愵㕦㜶散㈴㑥㉡㘵㌹㈹㌹㉡㍡㑦㔷攲㔸昹扥摥扤㈷づ㈰〵搳㔵㕣ㄲ㝤㍤㍤㍤戳㌳摤㍤㍤㍤㍤㙢㈹换戲摥挴挳㕦㍥摤㐴戶捥㉣〵愱㈹て㡦㝡慥㙢昲㘱挹慢〴挳㈳扥敦㉣㑤㤵㠲戰ぢっ㜶慥㠴晡㈰㤹ぢ㑡敦㌵愹摣ㄵ攳〷㘰㑡㕡㔶㉡愵ㄳ愸㈷て晦㌲戵㠲㘶㐹㜷ㄳ㠰换敡戳〱愶㐷㡦㥦㤹㝢ㅣ晤捦㠴㥥㙦昶㘴捦㐷扤ㅣ㍤㍣㝣㘰昸挸晥㠳挳晢昶㘴㐷慢㙥㔸昵捤搱㡡愹㠶扥攳敥挹㥥慤捥戹愵晣扢捣搲慣㜷搹㔴㡥㥡戹㝤〷收㥣㠳攰㍥㜴愸昸攰㠳㐷晡㝡搰敦搴攸昱戳扥㈹〶㌷愷挷ㄴ㝢㍣㌳㝡㝣昸戴〹㙦㑥㡦ㅡ㍤㥥ㅡ㍤㍥收㤵㥤㔲攵愶㜴㤹愴㜴て㡣㤹㝣㠹㙡㌰挶㉦㔵㉥つ㘳挸㉤〲㐶改昰昰㌸㈴㥤㜷㠲㜰搴戸敥戴㈹㔲㕣㝤㘵㑡换昸愶㤲㌷挱㐰昹挴㘲摥戸㜱㜵㤰㉡㥦㜷晣搳㑥搹㜴ㄳㄹ㉣㐷晡㥡㉣㤸㑡㔸ち㤷晡换攷〲㌳敤㔴㉥ㄹ戲㈴换㈷慢愵㐲㜷户敡敥戶扡敥敤㌴ㄸ搱捡昰戸㥦ㅦ㥤㜷晣㔰㑡ㅣ挰晥㑥扣㑤㤶㈱〳㙦ㄹㄶ慤㈷摢搶㡡㉡㥡㈹㤵摦㘵晣㡡㜱昹ㄲ㉡㙥愸㡤㐹㘴ㄲ〹扥㉥㥣摡㙣愸ㄶ搵ㅢ㕢㍥愷挲户攸㌴㐱㉦㠰摤〷戰㜹搶ぢㅤ㌷㝢晡散昹散敥㥤搹㜲挹㜵戹㌶敥搳晤攴ㅡ〰㔰摤摦挳㘲㙡敥㠵㙤ㄳ㌹㈷㤱㥢㑢攴昲㠹㕣㈱㤱㌳㠹㕣㌱㤱扢㤴挸捤㈷㜲愵㐴敥昱㐴敥㌲㜸㙡㑦慡愷㈷ㄱ㍦攱㉢㕦摡昹敡㕦敥㤹㝣㙥晢て㍥㤰㝢晡㝦扦愹戸㝥㘴㈱㘵㠰攸㜵〰昶㝡㠰㜵敦昴㑡㤵㌰扢攰㝢㜳捥㕣挹㠵㘶昴〶㌲㙣〴㔰敡㜵っ㠸㠳㝡搴昱扦昶㡤㤱㑦㥦㝡昱攴慢㍢㝥戰晢㡤㝦㔷㕣㠸搲摢㘶㌲摦〶㘰摦づ戰㘹挶㜱㑤㤰昵捤ㄵ㔳愹㥡散㤲㜱晣散晥㝤㝡ぢ㤹敥〰㔰敡摢㜱㡦㝢㍦昲捥ㅤ㡦㍢㥦㤸昸捤㘷㡦㥥搶ㄹ敢㠹扥慤愸㝥㈴㤶攰㤸敦㕣㠵ㄹ㌶散晢㠱攱㝤晣㜷晤㐵㡤㌵㕤㍣㔴㍣㕣摣扦扦㜰㘸㥦㜳挰㐹㔲〷㌷㙡㔰㥣㜳㕦昱㐲愹㔲昰慥㡡㠵昵ㄵ挷㑢㙥㘸㝣㈹っㄶ昱ㄳ慤ㄲ㈹昷ㄷ㑦㉣挲戱攴㈳㘳摣㔸ㅣ㌵㝥㠸㐵ㄹ㉥㌵㉣㜴敢㜱㈷㌰㡤攲㔰摣昷㜱慦㕡㈹〴㙦敢㕣㌹ㄳ㍡愱戹愳扤慥搱挹戲㘶㌳㔸戲㈶㤰㈱㙤㙢㙦㜶摥㜱慢㘶㘴戱ㄴ㔵摦搹㔶㡤挵敢捤慤㕣㍢敥㥢昷搴㙢㤷㡤㘸〴扥晤㡡昴扤㙣㤶㔱㔵㌴慥散攸扣ㄷ㤸㡡っ㙦愸㝣戶㤴扦㙣晣ㄹ挳㥤挱ㄴ㘴慡㥢㔸ㄵ㝢㤰愱㌳ㄵ㑣ㄴ㍥愱㜰㜷㌳㤵㠲㌶㤵㠲㈹㘰扣ぢ㤰昲搲慣㌳攷㥡捤㉤㉣搱㍢㔱戱愵㠵㍣敥攵慢挱愸㔷〹㝤捦㙤慤ㄹ㈹㕣㜱攰戵ち愷扣㠲改㤶挷㡡愰戲扡扡㤴戲㜶㜷㕡晥散㍢愰㠳㘸㌲ㄲ扡愱搵㤹㥢㡣㠸捣ㅤㅤ㑢扤㘷㈰㑤㐶㐶晥晢㔶ㅤ㐹戳ㄱ㤲㝢摦慡摣ㅤ㡣㤴㡤㙥㙦㕤㜸挳搳搰て昴攰ㅡ慥捡挴捥㤵扢㙣搸攵㜵㐶摡愴ㄵ〶〲攴㕥㐵㘸搲㙤摤昶㝥扣捣㠹挴㠶㜸昶㈷攰戵挲〹愷㔲㜰㡤扦㙡ㄸ愳㌸㈲㝤㈷挱㌶㠲扢〸戲〴摢〱㤲㝦てㅦ户愲㐴改㠷搵愲㕡㑡㕥㉤ㄵ挲㜹㝢摥㤴㉥捤㠷愰㈱晣㐹愵㈸敥㍦㐷ㄴ昵㕤晣敥㐲晣昳㔱㐶㔴㝡〷挱㑥㠲㝢〰搲㘹换摥㠵㕦换㑥敢㝢愳㜲㤲ㅢ挵㕢摦ちㄹ㘰㘹搹㜹ㄱㄴ〵挹㌲㌶昸愰慢慢搳捣㈷㥣㘰㍥攴愲㕢戵㔲㌶扤摤散昴㍥㠰扥晢〱愶㈶㡣㡢㈵㝢㜳攲愹㈴户捡敢敥摤摣搵㌶㤷㘷㤶㉡昹㜹摦慢㈰挶ㅣ㜳㐲㘷㈴㡦〰㈵㔰㡥㕤㥥昲㐶慢愱㕤㥥㈸攱愷慦㍣㙤ㄶ㡣ㄳ㡥挲㈱㠷晤攵㈹〴㌷攲㌱㈷ぢ㡢挹㜲ㄴ㤷㡣㤹㈰慦ㄹ挰㑣挲〱㉤摡挰攰㔱晢捡㜴㈹㘶㌱㘴搷㍤攵戳づ〲愰㔰㠳㘹㐸㕡㐵ㄸ㕢昶ぢ慤搶㍡ㅤ㤷搰㐳㐶搰愶㕥㝡㠵㄰昵㘴搱㐶戰㔷㘲㡢敤㡥㘱晢㕡㌹ㄷ㤶摣㘰㌸ㄶ敥昰㤸㠷搰搶㐸㤴㑤愱摢㌶㑣挹㕥㔵㔵敤㑢㥡ㄱ搰㤹晣㕣搴㉤㠶㜲搲昷慡ぢ㡣㠲㙥㕡㍦㥣㤲ㅥ〲昸摤敦扤昰搰㍤㥦晣晣㥢昱敦㤳㔸㉣昲搸㝢㔰戹㐲㤰㘴敦㘵㜳戲昱㤷㡦ㅥ〶㐸㙢戶搱慣㕣㕥㤷㘴㑣搵搱搷慥㄰挴挹攱愲っ㈹捣晡㐶愲搲㤴ㄴ㤶ㄶ㑣㝦昹㠲攷㕦㥥昳扣换㌴㡡〱㈹〵昳挶㠴っ昵㝡攳挸㤶戸㔲慡慢慢㈵㠲㙢㡡〹ㄹ㈴摡て〰昴㡦戸㙥戶搶㘳㘰ㅦ〰愹ぢ㝢㡡㝤㄰挸扡搳收㙡㜶愴ㅡ㝡搹晤㠸㜸ㄶ摤㘰㔱㝤〵㜳㘳㄰昶て扦昱收㠱㡦㥤晥慤昱㥦敦摢戰昷㡤昵㝢戶愹㤷攲㡡㘵戱ㅥ㐳㍣〹㍥て〳搱㐷〸ㅥ㈴㜸㍢挱㐳〰敡㉦搰㤴㙥㡡昲㈳戵攱㙣㡥㤲攷ㅤ〴挷〰攰㙣㌴㥤つ㝣捤〸㝦㡥㤳㈶摥㌹㍢ぢ挱愴㤵㘲㈴㐹昷愳㐷〹挶〰ㄴ〳㐸㉥㔵㑢㥦〰㔸㐹摦㥡ぢ㜵戹敥㈶㐰㑤慦㔶愷ㄸ愶㔱户㥡戲搴㤴㥥㝤ㅡ愰㠳攴晥㈰ㄶ搰㌲挹㝤㈱慥㔸ㄶ搷㌲㥣ㄵ挹㍤挲扥愷〹㘶〸㘶〹捥〱愸ㄷ㘲挹捤㘲㜹㝥〷㠴㠶攴㉥㤰攷㔱㠲㥦〲㘸㤲摣㘳㈸摡㍦つ㌰㔸㍢㐲㘵愳昸〱攲㘳攸㉣攲扢〸㐴扦ㅢ㐰㌱㕡㡥挴㤷〳戶愲昸ㄸ㙦㉦ㄷ摦ㅣ愸㘹扤㑡㥤㘲ㅣ摥㉡㍥㑤昱愹愷㔷ㄲ搶挷攳㡡昶㤰㍤挹つ戰摤㌱挹㈹愹ㅥ捣㌴㠵㐹㝣愵㕤㍣㔷㈹㠵㐱㙦㤱〶㍥㕥ち挷㠲戰慦〸〰㔴㥡摣㈱㤶搵搴㘸愸㜸扥㘴慥搲搲敥㕡㕥㠵〳攴㘸㌵〸㍤昱戹摢㤶搷㡦㜹愷扤㜰慣ㄴ㉣戸捥搲捥づ搵㔱捤㠵㜹㔳㐱㈰敡㈳ㅥ扤ㅥ㤳户戰㘰ちㅤ挶㌸攳㔵晤扣㤹ㅣ扢ㄵ㐲㔹ㄵ㙤ㅥㄶ晣㄰戶づ㜵捦捡愱㕢㤳摣ㄹ捥㈴攰扢搴ㅡ㈳㈱〹㐷戴㡢㕥㉣扣ㄳ愶慦换㐰戱〲㤲っ㡦㔶㌷㤱愶攰㤸敢㈰㕤㠴㕡㈳㕡㝦㝣晡㥡慣〴愵㠲㐹挷愵㔳愵捡㐰㡣㥥愹㠶㉤㌵捥攲㠶戸〶づ昶㑣〵慡捦㍢㝥攱㔶搰ち㈶㠶㈷㔲㠹戲昱㙦㙤㠲㠶㙣攵戹㔶摢〶慦㍤〹㈹㔳捥㜷㠱摥㜱慦慢㉦㐵㈰㑤攷㡡㐱昰昷㔳搴㜵㜲㡡愵㔳挶愹㠸〶㘶挲挲㤸戹㌲㈰ㅣ〶挶㡤㥣㡤㙢㌶戴ㄶ㈵ㄴ搲挵㤱戹挰㜳慢愱ㄹ愸㘳戲挸㜵㜱摡戸づ捦㠸㝤㜵散㙣㍥挴㈹扡摥ㅦ捦㝦户㡥㜶㈰㤱敥㔸㐳㑡㜴㘴慦㘲戸慤㤳攰晡㔹扢㐶㡢昲扣㜱㑣㘵㕥晢㤹愷㤶ち攷ㅦ戶㥥㝤㠶捦攷㡥㔱户㔰㙥ㄶ摤摦昸㈱㤰慢㘸㐳㉤㌷ㄱ㜹㌷㜱㕣㝤㌵ㅡ捦㕦晤㐵昱㜹㐸戲㌰㕤㌷挸㘵攳㈲㠷ㅡ㤶昲㡥敢㉥つㄴ㈷㉢㜹户㕡㌰㔳捥㥣㜱㙢晥摡昳换户㠸扥㈴搱ㅣ改㙡ㄵ戹挴㈷攳㐹㘴㥢㙢㐷捥㌵扢㌸㑢㔷㈰㔶〹㠵搰㐷愴㤶敤愰扣攵搳㌶㠳㡢昵㡤㕣㤱㘴㐰攱搲㤶㤱攸换㜸ㅥ愹ㅦ搸㘵戵㌵戱㑤㜹㔳ㅥ㤲㈹㠵㈶搲㐴㈹㈲摤㌲㙢㑡㔴㘴摢昶㕡㌷ㄶ挸ち〷扥攷ㅥ㤶㕦敢摡㤳晦㌴敦ㅣ㝢㍥昷搲㌱㙥㌱㕣ㄸ㍣ㄸ户㥦㘴㥡〲㄰搹昳挵〱㌲㈰ㅥ愴昷㡡〲㠶搹㔲攸㥡摥愲搴ぢ㥥攲㜲愰㌴㝢㡡戳昳㠸晥挷晡㡢㈷晤㔲挱㉤㔵っ㠳て㈴昷㤸㜵㥥㌲㤷㤰㠶㍡敢〵㈵㕥㙢昴ㄷ㘷㝤愷ㄲ㉣昰昰㤷㕦㕡摦㔲ㄲ㘵㈵㡢挷㑢ㄵ㉣㥥攸㥤挴〷㡢㌳昳摥㔵摣㡣㔴换㤵㤳捥㐲㜰㑢㈸㉡摥㔳㈰愱㘸㐵㈵㔴㈲愱㔲㠹搴㕡昷㈸㌹㤳㌱㄰戰ㄸ㥦㈷〸㘲㜵㌱㠵戱捡㝡愵愶攲㐴㈰搷㉢挷搵㜲扦搰㌱㌳㔱扦㕡愲て搶敦㘱ㅢㅦ㘰攲攴戹挹㐶晡昸㐷戸ㄵ㑡㌲攵戲捡㐶㈰㠶㔱捦㔴㙤〲昳㐰㘴㉣愴搱㜶戴攸㥣愵㜶〳㑣ㄷ㠵㠷戶㠸扤㤳散㐴挷㤱㔹攸挳搲㠷攳挵㘹〱ㅥ㜷㈰㉡㌰㤰㉢㍢㙥㄰搷㡤㝡攵戲㐳攳愲㘱捥挰㙢㥢㤴㐴搵昰㈵扡〸㈰ㄶㄸ㤳㥣㐵㤰㥣㐵㈱㘱㌳㘶昶㔹㜰昶攵㕤㜲晣㔲㌸㕦㉥攵㔳㉣㌰㐳㝣㑢㔸㈵っ㐸戲㈰㄰㈸ㅦ㌱㑤㠴愸敤搹㥦㈸㘱〱㘵て攳搴㐰搱㔱昹戰摤㠴散攰㙡㡤愹㍤ㄸ慦㥣慣㜴㠸摥㤲㑣㤳㈱㍣㈶戴慣㙢戵摢㑥㠴㕥戱㕤慢㝢㠱戱㕡㔷㘳㠴㠵㙥㈶挲㔶捤挱搰㘲搳㔳㥥㔳ㄸ挷㈵㠲攷昷挴㜷㤸㈹愸㤶㑥挵捦㌰敢㌶㡡昴㌴搲摥㔷㄰〱晢㈹ㄲ㘶㤰搱敡㘶扥捥㡥㜴㐸搹㔸挹㘴㙦慡搳扢㈶㙢㝤敤㡣昳㄰捤户戲㤳换晡晦敥㈳㐷㡥㘱㔰㔸慥㜲㈴扤〲㔴㕦〵㔰捣攷㜱㍥㙤っ㡢㘴㔸〲㐸づ㤱愱敤慣戱㘲㡥㡡ㄷ㐷挹㌲㜳㘷愹㌲愷㠳㘰挳㐶㐶つ㌹㌸㠸挴敥㑤㌱㠷愵摦ぢ昰搵㤷㕦㘶㍡挲㔲挳〰戵昷㌳㑤ㄳて昰㘷㠱敡㈷挸挰㐴〷㡦愳昶捦〱㠰昸㍥㐲愸〱㕢戵㡥ㄴ㘵愹㈳㈰昱㍣㔲㝢㥡㔵㈹晢㠹㘲㤲㠴㤱㌴㕢搶愳戲㕡㌰搶ㄶ㤵㈹愶㑤戲㘴搶敦㈷搸ぢ㔰ぢつㄴ㜳㉣摢昱ㄷ㍤戵㜰㕤㑣〶愴㙢㄰㜲昴㐲捥㡥㥢㤸㈵〹て㜹㙦㥢搳㔴敦㐰㉤ㅤ愷晥㈰㠰愲㝡攸㤱㌰挲挸㐲㥦〲㉥ㄶ㡡㜷㤳摥㘲愱愰㐴敦ㄹ〱㥤搵晡ㄷ㘲㠴〵㌵ち㔰㤳㉡搰㥡㔴㝦ㄱ愸晥㄰㠰ㅡ〳攸挰昰㑢㘴昸㌰ㄹ㑥〰㔰昵晡㈳〰㜵㙤㑤愰㔰㙢挶㐵ㅣ㙢敢㤷挹昸㉢〰㡡挹ㄵ搱搶慦〲〱昱愳㠴ㄸㄲ戵昵㙢㐰戱户慢㘹晣慥慥㉤㈶㘶㙥㔸㕢㑣攰㘴昱㘷改㕦㈷㘸搱ㄶ昳㍡摢㔹挷㘷攱戳て换㉦挲㡤ㅦ㕥攸㝦收敢㡢㕦慣㠵ㅢ㡡〹㥥㐸㕢捣慦挸㠸摢戵昵㈸挸愲慤㡦戱㥥㜹愰ㄶ㙤㝤ㅣ㠴敢㙢㡢昹㈲㉡㐸㍦ㅤ㈳㉣愸㡢〰㌵愹〲慤㐹昵ㄳ㐰昵㌳〰敡摤〰ㅤㄸ㥥㈵挳㙦㤳㈱〷㈰摡㝡づ㐸㕤㕢捣ㄸ搵㥡㌵㘹敢㤳㈰敢摦〱㐸昲㕣㝦攳㜹㠴㑣㔳㜲㠷晢㕦戰慥昸㐸搵攱挵昲ㄹ㥣㌲㐲㤲㙥㠵つ愶㍢㍡敢戵㕦つ户㝥〹㠰ㄴ㠹㑣攱戱㡢愹づ㌲㘸攵㡤攷ㄶ㤰㜳㙤㘷挱㜴搲㐱愶慤㕤搲㥤摦㐲㡢攸戹挲扢㠸㕣づ㌷㐷㈸㜵攱㉦㕡散㘵㘰㘲㍥㥦〲㤲挴ㅦ㌷㥡㈴捦㉦慢〴㕦㙤㠷㈵戶摦搰搸㉣ㄸㄶっ戹晣㠰愷搳㉥搳ㅡ㠳㍤㡦愶㡡㠱㤸㡣攱搳㌱挲攱㈵戹㥤㕥㜷〷ㄷㅢ㉣㜲㉦㥦〹㤷㕣挴㑦㐴㤹㜷㡦㌰㙥ㄸ挸〵㠱㠶攱㜹㍥㡥㠲摤敤㜷㙤昵戶扣㑥敢摤搸㜶户㈹捤㔸挳㔰㈱㜹ㄱ㈲㕦戱㍤㘷搰㤰㌲摢昰戱㝦て㘰攳愹㔲摥昷〲慦ㄸ㘶㘷㜰ち挸昲戶扢㠸昳攰㐸昲㌱昴搸昱㥤㥣㔸㜷㠵㕦扢㠸攲搲㤷㉢摥搵㡡㡣㈶ㄹ昰搲㕦攴搵搳挳搷昰㤴㈸捦づ㐸㌱挳戰㠲㡤昵㘷〰晡扢㌲摣㤷昹㘴戸㌷昳挹㉣㐶扦㔶㠶㥢㌱㥦㐱㙥㥦散挵㘶改㘶㍥ㄹ㙥扡搴愶晤㔹㠰㜵愳挷㜳慤ㅦ昶搸扦て㜲ㅦ挸ㄲ㥥㑣攳扥摣晥ㅣ㈸〳愰㌴〵昸㤹㈷㐰㘳㉦晡〵㠲㕥〲づ㔷扤て㠰づ㈷慤㘶㈰㐷㉥㠸㠶㘱㍦㐹〶晣改ㄷ〱㙡㠶慤摥㡦〲㡤㕢㝦ㅥ㐰㝤㤰㠰愵㉦挴〸〵愷㥥〲愰昱愹㌳攸㤰㉡〷㙥搹㝦〸戰愲ㅥ搵㈹戰㔱㤷慤扡攰〶㉡扡昸㈳㈰搰〵㌷㑢㍥㤹て㐵扦㔶㠶扢㈳㥦捣㠷愳㕦㙢㤰㥢㈳㝢戹昹扡攰㤶㉡㔲愴㉥㌴㈵慦㈹散っ㜷㔹愱㝦㤱愴㜵〴㍣〲㉢㙥戴㤱㜴㑦㘰㘶慤搲攵挶㉢㤲晢ㄳ㈰㜵改㜲户ㄴ改晥㈹慢㘵㔷〳愲晦㡣㈵晣昱㈵㡡扢㥡㐸㜷〴㥤搶愴慢㈹㕤㉥〸㜵っ搴攵㠲攴摥㈶㠲晣ㄲ㄰〸㤲晢ㄸ㥦っ昷㌲㍥ㄹ㙥㕣㝣㌲摣扣昸っ㍥〷昰攳ㄱ㈴㜷扢㑥㠲攴〶㈸昴㉦〳㤱敦㥣昴㘶㘰㤹㑦〱搰敢敡扦㈲㜸㠹攰㉢〴㉦ㄳ㝣ㄵ愰扦㑢㍤㡦ㅦㄱ攸㉢㐰㙡㑦㠶づ㔱收晤搷㐰晡扢㤲㥦挱捦㐳㙤㤱㜳㔳づ愳㘹捤っ挱㐷户㝣〶㜳〲挷㥤愵〴摡㜷攱㍣㤰㤴昵搶㥤㜸晢摡晡攲㍥挷㝤㠲㝦挹㝤搰搸㡦搰て㈷摤㜰㥢散㤱㘱㥡㝥ㄵ㐰扤〰㌰挰ㄲ㈳㈷戹扣搳〷㐹ㅦ挲㉢㍢㕥㜲摥ㅦ㔷戴㕦㜲㘶㕥㐴㌳㔱挱搷搸搳搷〹晥㠶攰ㅢ〴摦〴㠰ち挴㈵戰晣户〰㝣㌸戴っ㕤㠳愸攰敦㠰㠰㡢㑢㤹㙡㔰㜷攳㕤㥣扢っ昷㕢愴㜰晤戴つ昷㌴改㜷慥㌴摣慤㜱㐵晢捤㘲㠶慢㑡㠶晢㙤㈰晡㌵㠲敦㄰晣㌳挱扦〰㘰㈰戲挶㔸㙥ㄹ㉥搷㥡っ昷昵㠸㡢ぢ㐶㠶扢戱㜹戸晦ち慡晡㌲㐰愷攱づ慥㌴摣㠱戸愲晤㙥㑦搱慥攵㈵晤昱㑢戸ち搲㡡㤶㉥攴扥㤸㑣摦㤲㑡㜴㈹㕡扦㔴昴挶ㄵ㕣㈶㘹挵昵㈰攴㜴㑣扥㑤挸㕣㈱㐲搶㌱㜹㌷挹㤹㔷〰昹㈴戹㌶敥㕦搹㤰愳愴㐷攳扢户㐱戶㈹㌲㐶攸㉤㐶㥦㥤搱㥣攵挶挸㤵つ戶て昹てㅦ㕦㥥㑤㈱愱㠷慣〷扥昵㡣㌷㉤㈴晡㜸づ慤㥤戰戵㤴搸搸㉥㥥昱㜱攴敥㈹㑥〶㐸ㅢㄶ㔲昸挸㈳挴㤷㠰㤵㕢㈱㜶㐵挸搳捤㘵㡦㠵捦㑢扥㐴挷㘸㘳㉢慡摢㑦攴㑤㝥愵㈱㡦㕡㙥㍣挱戴挹摡㈲㔷晢晢㜸㔹攳㜲㕢挲㥢㈰愱㝡愰㕣㜱晣慦㍦戰㐵㜶㕣愴㔱㉣晤㍦攰㤵㠵慦㘴づ㜲㕤戸㡢㌴〲㉢㐹㉦搱㍥㈱挶㝣攳攴㙥晢㘸慡户㤷戳㍣昷捣ㅦ㍦㙣ㅤ扣㌸愲攸〸挴慡扡㘲慢㡡㙣㤶慥㐱挸㠹㤸㕣戳㔹扡ぢ愹㔰㜱㐵㘴戳㜴㈰㐲收㐷㈵㜴〷㤱捤搲愵〸昹捤ㅦ㐶攴挸㘶敢㑢㤵捥㠴㜶慢㈹㡣㠴晡㍦㜰㉤㥦㍣㙦㉥㕡㈷慦㙤㤲㜶戱㈱㠱愵攸㜷㈸㠴晡戴攸㌰攴挵摦㡦㕦ㅣ㑤敢戵ㅡ昹扦㘳㜲㙤㕡㜴㉢挲晦㕦㜱㐵㌴㉤㍡ㅡ㈱晦㘷㑣㡥愶㐵搷㈳攴晦㠸挹㌲㉤㐵㕦搳㌴㥢㝦㐳攵昲搹っ㉥㥦捤扡戶搹搰㉤㌵捦㈶㐹昵摦戰㕤愲戳戵ㅥ㐳㌶愰慤愲戸挵摥㌶戲㐴㐹攳扦愵㌷挵〸ぢ㡡㤳㄰㥥捤愴㜲晣㈴敢摢㘲㠴〵㈵㥤㤱㝡㝢㑣㘵㝣愴愴㔳㔲户挴㔴㥡㘸㠶㥤㡢扢扥〳〸㥣扡㜴㑢慥户愱捣㠷㤵ㄹ㜶㉦㕣㕢㠵㉢挳㡥愵㝣㘷㔴㘶㤷㔲摥㈶㘵挵捥㐴㑤晦ㄸ慢㠹昱㥣捥㠲㥡㘱扦㘴敤敦㔶散㑣戸扥搵捣㜵㌷愸㐹昶扢捡㕤㐹挳ㅦ愴搸㜱ㄹ昷㈱㈱㍤㐳扡㝣愲㔲㡤扥㝡戳换扣扤愸慣㡢㡦㡡㐳㜵㥥昵㜵㑡㥤㜷愰㑥㤲㌶㕢愲㍣㈴扦㈰㈴换㔰愳搳㑤敤㌵挲㡦改㜰㐶搶摤㉢敦〱戵〱㌲扣㐸愹ㅢ㘶㑣㐵摦㙥敥㠰㌴昸㈸㕤挷愴愸㈸㙥㡡㑡敦慣㜳搴戱㠸㠳㌲ㄷ㝢戹〷㠸愲㙣愵戴ぢ㐸㤲㥤摤挰㔰挰戵㔶戳扥ㄷ㙤ㄵ㐷挴㔷改摤㉣挹㌸搰愳扥て㈵㍥㌴㐳挵昱戰慣敦㡦ㄱㄶ㤴㌴㈷戵戶搵〲户㤴㜴㐳㙡捤㤹㤱㥡㘱㜷㤱㕤㘵搸〷㔱扤ㄷ〸㙣㥡㍦㈲愵㘱㈰ㅡㄵ㑡㌷㌰ㄶㄵ㡢㌲挴㥦〰愲〴戰晤㍥㤴攸扥昸㤷㘱㐱㝡摤て㐴㍦㐰㜰〰㈰㥤㘴㜹挷捡慡㤷㐸㤷晡敦㐵㉦昸愲㤳㜷㈵晤攵攸㥡㑤敡昰㉤㉢慢㤷摢敥㝡㤲㠷㕡㔸搳ㄱ㠹㜰㌰㐲敢㐶摣ㅢ㔷搱敡摦慡〵慢ㅥ捣㡣㝦ㄸ攱戶㤵愷挲㌷㐴ㄶ㝣㘳㕣㤱昹摡〷㈱愰慥愹㤹㈹㝤㠸昲攲㑢㔴ㄳ㉡㘵㐵㜹㔲㤰昶㑦㤲昹ㅣ㤸て㌷㤸ㅢ㘸挴㑣戹ぢ昳ㄱ戶㤸ㅤ㤹㍥㜹㘲㔶㍦搸攰㙦愰挲㍦挸昷攲㝦攳㐸㍢挸ㅥ㕢㈹㙣搳㐲改晤㝦㜴㐴愶昷</t>
  </si>
  <si>
    <t>New car</t>
  </si>
</sst>
</file>

<file path=xl/styles.xml><?xml version="1.0" encoding="utf-8"?>
<styleSheet xmlns="http://schemas.openxmlformats.org/spreadsheetml/2006/main">
  <numFmts count="5">
    <numFmt numFmtId="43" formatCode="_(* #,##0.00_);_(* \(#,##0.00\);_(* &quot;-&quot;??_);_(@_)"/>
    <numFmt numFmtId="164" formatCode="0.0"/>
    <numFmt numFmtId="165" formatCode="0.000"/>
    <numFmt numFmtId="166" formatCode="m/d/yy\ h:mm:ss"/>
    <numFmt numFmtId="167" formatCode="_(* #,##0_);_(* \(#,##0\);_(* &quot;-&quot;??_);_(@_)"/>
  </numFmts>
  <fonts count="9">
    <font>
      <sz val="10"/>
      <name val="Arial"/>
    </font>
    <font>
      <b/>
      <sz val="10"/>
      <name val="Arial"/>
      <family val="2"/>
    </font>
    <font>
      <sz val="10"/>
      <name val="Arial"/>
      <family val="2"/>
    </font>
    <font>
      <b/>
      <sz val="10"/>
      <name val="Arial"/>
      <family val="2"/>
    </font>
    <font>
      <i/>
      <sz val="10"/>
      <name val="Arial"/>
      <family val="2"/>
    </font>
    <font>
      <sz val="18"/>
      <name val="Arial"/>
      <family val="2"/>
    </font>
    <font>
      <sz val="14"/>
      <name val="Arial"/>
      <family val="2"/>
    </font>
    <font>
      <sz val="10"/>
      <color indexed="8"/>
      <name val="Arial"/>
      <family val="2"/>
    </font>
    <font>
      <b/>
      <sz val="9"/>
      <name val="Arial"/>
      <family val="2"/>
    </font>
  </fonts>
  <fills count="4">
    <fill>
      <patternFill patternType="none"/>
    </fill>
    <fill>
      <patternFill patternType="gray125"/>
    </fill>
    <fill>
      <patternFill patternType="solid">
        <fgColor indexed="9"/>
      </patternFill>
    </fill>
    <fill>
      <patternFill patternType="solid">
        <fgColor indexed="22"/>
        <bgColor indexed="64"/>
      </patternFill>
    </fill>
  </fills>
  <borders count="35">
    <border>
      <left/>
      <right/>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ck">
        <color indexed="8"/>
      </bottom>
      <diagonal/>
    </border>
    <border>
      <left/>
      <right style="thick">
        <color indexed="8"/>
      </right>
      <top/>
      <bottom/>
      <diagonal/>
    </border>
    <border>
      <left style="thin">
        <color indexed="8"/>
      </left>
      <right style="thin">
        <color indexed="8"/>
      </right>
      <top/>
      <bottom/>
      <diagonal/>
    </border>
    <border>
      <left style="thin">
        <color indexed="8"/>
      </left>
      <right/>
      <top/>
      <bottom/>
      <diagonal/>
    </border>
    <border>
      <left style="thin">
        <color indexed="22"/>
      </left>
      <right style="thin">
        <color indexed="22"/>
      </right>
      <top style="thin">
        <color indexed="22"/>
      </top>
      <bottom style="thin">
        <color indexed="22"/>
      </bottom>
      <diagonal/>
    </border>
    <border>
      <left style="thin">
        <color indexed="8"/>
      </left>
      <right/>
      <top style="thin">
        <color indexed="8"/>
      </top>
      <bottom style="thin">
        <color indexed="8"/>
      </bottom>
      <diagonal/>
    </border>
    <border>
      <left/>
      <right style="thin">
        <color indexed="8"/>
      </right>
      <top/>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medium">
        <color indexed="12"/>
      </left>
      <right style="medium">
        <color indexed="12"/>
      </right>
      <top style="medium">
        <color indexed="12"/>
      </top>
      <bottom/>
      <diagonal/>
    </border>
    <border>
      <left style="medium">
        <color indexed="12"/>
      </left>
      <right style="medium">
        <color indexed="12"/>
      </right>
      <top/>
      <bottom style="medium">
        <color indexed="12"/>
      </bottom>
      <diagonal/>
    </border>
    <border>
      <left style="medium">
        <color indexed="12"/>
      </left>
      <right style="medium">
        <color indexed="12"/>
      </right>
      <top style="medium">
        <color indexed="12"/>
      </top>
      <bottom style="medium">
        <color indexed="1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12"/>
      </left>
      <right style="medium">
        <color indexed="64"/>
      </right>
      <top style="medium">
        <color indexed="12"/>
      </top>
      <bottom/>
      <diagonal/>
    </border>
    <border>
      <left style="medium">
        <color indexed="12"/>
      </left>
      <right style="medium">
        <color indexed="64"/>
      </right>
      <top/>
      <bottom style="medium">
        <color indexed="12"/>
      </bottom>
      <diagonal/>
    </border>
    <border>
      <left style="medium">
        <color indexed="12"/>
      </left>
      <right style="medium">
        <color indexed="64"/>
      </right>
      <top style="medium">
        <color indexed="12"/>
      </top>
      <bottom style="medium">
        <color indexed="12"/>
      </bottom>
      <diagonal/>
    </border>
    <border>
      <left style="thick">
        <color indexed="10"/>
      </left>
      <right style="medium">
        <color indexed="64"/>
      </right>
      <top style="thick">
        <color indexed="10"/>
      </top>
      <bottom style="thick">
        <color indexed="10"/>
      </bottom>
      <diagonal/>
    </border>
    <border>
      <left style="medium">
        <color indexed="64"/>
      </left>
      <right/>
      <top/>
      <bottom style="medium">
        <color indexed="64"/>
      </bottom>
      <diagonal/>
    </border>
    <border>
      <left style="medium">
        <color indexed="12"/>
      </left>
      <right style="medium">
        <color indexed="12"/>
      </right>
      <top style="medium">
        <color indexed="12"/>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2">
    <xf numFmtId="0" fontId="0" fillId="0" borderId="0"/>
    <xf numFmtId="43" fontId="2" fillId="0" borderId="0" applyFont="0" applyFill="0" applyBorder="0" applyAlignment="0" applyProtection="0"/>
    <xf numFmtId="0" fontId="2" fillId="0" borderId="1" applyNumberFormat="0" applyFont="0" applyFill="0" applyAlignment="0" applyProtection="0"/>
    <xf numFmtId="0" fontId="2" fillId="0" borderId="2" applyNumberFormat="0" applyFont="0" applyFill="0" applyAlignment="0" applyProtection="0"/>
    <xf numFmtId="0" fontId="2" fillId="0" borderId="3" applyNumberFormat="0" applyFont="0" applyFill="0" applyAlignment="0" applyProtection="0"/>
    <xf numFmtId="0" fontId="2" fillId="0" borderId="4" applyNumberFormat="0" applyFont="0" applyFill="0" applyAlignment="0" applyProtection="0"/>
    <xf numFmtId="0" fontId="2" fillId="0" borderId="5" applyNumberFormat="0" applyFont="0" applyFill="0" applyAlignment="0" applyProtection="0"/>
    <xf numFmtId="0" fontId="2" fillId="2" borderId="0" applyNumberFormat="0" applyFont="0" applyBorder="0" applyAlignment="0" applyProtection="0"/>
    <xf numFmtId="0" fontId="2" fillId="0" borderId="6" applyNumberFormat="0" applyFont="0" applyFill="0" applyAlignment="0" applyProtection="0"/>
    <xf numFmtId="0" fontId="2" fillId="0" borderId="7" applyNumberFormat="0" applyFont="0" applyFill="0" applyAlignment="0" applyProtection="0"/>
    <xf numFmtId="46" fontId="2" fillId="0" borderId="0" applyFont="0" applyFill="0" applyBorder="0" applyAlignment="0" applyProtection="0"/>
    <xf numFmtId="0" fontId="7" fillId="0" borderId="0" applyNumberFormat="0" applyFill="0" applyBorder="0" applyAlignment="0" applyProtection="0"/>
    <xf numFmtId="0" fontId="2" fillId="0" borderId="8" applyNumberFormat="0" applyFont="0" applyFill="0" applyAlignment="0" applyProtection="0"/>
    <xf numFmtId="0" fontId="2" fillId="0" borderId="9" applyNumberFormat="0" applyFont="0" applyFill="0" applyAlignment="0" applyProtection="0"/>
    <xf numFmtId="0" fontId="2" fillId="0" borderId="10" applyNumberFormat="0" applyFont="0" applyFill="0" applyAlignment="0" applyProtection="0"/>
    <xf numFmtId="0" fontId="2" fillId="0" borderId="11" applyNumberFormat="0" applyFont="0" applyFill="0" applyAlignment="0" applyProtection="0"/>
    <xf numFmtId="0" fontId="2" fillId="0" borderId="10" applyNumberFormat="0" applyFont="0" applyFill="0" applyAlignment="0" applyProtection="0"/>
    <xf numFmtId="0" fontId="2" fillId="0" borderId="0" applyNumberFormat="0" applyFont="0" applyFill="0" applyBorder="0" applyProtection="0">
      <alignment horizontal="center"/>
    </xf>
    <xf numFmtId="0" fontId="6" fillId="0" borderId="0" applyNumberFormat="0" applyFill="0" applyBorder="0" applyAlignment="0" applyProtection="0"/>
    <xf numFmtId="0" fontId="4" fillId="0" borderId="0" applyNumberFormat="0" applyFill="0" applyBorder="0" applyAlignment="0" applyProtection="0"/>
    <xf numFmtId="0" fontId="8" fillId="0" borderId="0" applyNumberFormat="0" applyFill="0" applyBorder="0" applyProtection="0">
      <alignment horizontal="center"/>
    </xf>
    <xf numFmtId="0" fontId="2" fillId="2" borderId="0" applyNumberFormat="0" applyFont="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2" fillId="0" borderId="12" applyNumberFormat="0" applyFont="0" applyFill="0" applyAlignment="0" applyProtection="0"/>
    <xf numFmtId="0" fontId="2" fillId="0" borderId="13" applyNumberFormat="0" applyFont="0" applyFill="0" applyAlignment="0" applyProtection="0"/>
    <xf numFmtId="166" fontId="2" fillId="0" borderId="0" applyFont="0" applyFill="0" applyBorder="0" applyAlignment="0" applyProtection="0"/>
    <xf numFmtId="0" fontId="2" fillId="0" borderId="14" applyNumberFormat="0" applyFont="0" applyFill="0" applyAlignment="0" applyProtection="0"/>
    <xf numFmtId="0" fontId="2" fillId="0" borderId="15" applyNumberFormat="0" applyFont="0" applyFill="0" applyAlignment="0" applyProtection="0"/>
    <xf numFmtId="0" fontId="2" fillId="0" borderId="16" applyNumberFormat="0" applyFont="0" applyFill="0" applyAlignment="0" applyProtection="0"/>
    <xf numFmtId="0" fontId="2" fillId="0" borderId="17" applyNumberFormat="0" applyFont="0" applyFill="0" applyAlignment="0" applyProtection="0"/>
    <xf numFmtId="0" fontId="2" fillId="0" borderId="18" applyNumberFormat="0" applyFont="0" applyFill="0" applyAlignment="0" applyProtection="0"/>
  </cellStyleXfs>
  <cellXfs count="37">
    <xf numFmtId="0" fontId="0" fillId="0" borderId="0" xfId="0"/>
    <xf numFmtId="0" fontId="1" fillId="0" borderId="0" xfId="0" applyFont="1"/>
    <xf numFmtId="0" fontId="0" fillId="0" borderId="0" xfId="0" applyAlignment="1">
      <alignment horizontal="right"/>
    </xf>
    <xf numFmtId="165" fontId="0" fillId="0" borderId="0" xfId="0" applyNumberFormat="1"/>
    <xf numFmtId="0" fontId="0" fillId="0" borderId="0" xfId="0" applyAlignment="1">
      <alignment horizontal="left"/>
    </xf>
    <xf numFmtId="0" fontId="3" fillId="0" borderId="0" xfId="0" applyFont="1"/>
    <xf numFmtId="164" fontId="0" fillId="3" borderId="19" xfId="0" applyNumberFormat="1" applyFill="1" applyBorder="1"/>
    <xf numFmtId="164" fontId="0" fillId="3" borderId="20" xfId="0" applyNumberFormat="1" applyFill="1" applyBorder="1"/>
    <xf numFmtId="0" fontId="0" fillId="3" borderId="19" xfId="0" applyFill="1" applyBorder="1"/>
    <xf numFmtId="0" fontId="0" fillId="3" borderId="20" xfId="0" applyFill="1" applyBorder="1"/>
    <xf numFmtId="0" fontId="0" fillId="3" borderId="21" xfId="0" applyFill="1" applyBorder="1"/>
    <xf numFmtId="4" fontId="0" fillId="0" borderId="0" xfId="0" applyNumberFormat="1"/>
    <xf numFmtId="0" fontId="0" fillId="0" borderId="0" xfId="0" quotePrefix="1"/>
    <xf numFmtId="0" fontId="1" fillId="0" borderId="22" xfId="0" applyFont="1" applyBorder="1"/>
    <xf numFmtId="0" fontId="0" fillId="0" borderId="23" xfId="0" applyBorder="1"/>
    <xf numFmtId="0" fontId="1" fillId="0" borderId="23" xfId="0" applyFont="1" applyBorder="1"/>
    <xf numFmtId="0" fontId="0" fillId="0" borderId="24" xfId="0" applyBorder="1"/>
    <xf numFmtId="0" fontId="0" fillId="0" borderId="25" xfId="0" applyBorder="1"/>
    <xf numFmtId="0" fontId="0" fillId="0" borderId="0" xfId="0" applyBorder="1"/>
    <xf numFmtId="0" fontId="0" fillId="0" borderId="26" xfId="0" applyBorder="1"/>
    <xf numFmtId="0" fontId="0" fillId="3" borderId="27" xfId="0" applyFill="1" applyBorder="1"/>
    <xf numFmtId="0" fontId="0" fillId="3" borderId="28" xfId="0" applyFill="1" applyBorder="1"/>
    <xf numFmtId="0" fontId="1" fillId="0" borderId="25" xfId="0" applyFont="1" applyBorder="1"/>
    <xf numFmtId="0" fontId="1" fillId="0" borderId="0" xfId="0" applyFont="1" applyBorder="1"/>
    <xf numFmtId="2" fontId="0" fillId="0" borderId="26" xfId="0" applyNumberFormat="1" applyBorder="1"/>
    <xf numFmtId="2" fontId="0" fillId="3" borderId="29" xfId="0" applyNumberFormat="1" applyFill="1" applyBorder="1"/>
    <xf numFmtId="0" fontId="0" fillId="0" borderId="30" xfId="0" applyFill="1" applyBorder="1"/>
    <xf numFmtId="9" fontId="0" fillId="3" borderId="29" xfId="0" applyNumberFormat="1" applyFill="1" applyBorder="1"/>
    <xf numFmtId="0" fontId="1" fillId="0" borderId="31" xfId="0" applyFont="1" applyBorder="1"/>
    <xf numFmtId="9" fontId="0" fillId="3" borderId="32" xfId="0" applyNumberFormat="1" applyFill="1" applyBorder="1"/>
    <xf numFmtId="0" fontId="0" fillId="0" borderId="33" xfId="0" applyBorder="1"/>
    <xf numFmtId="0" fontId="0" fillId="0" borderId="34" xfId="0" applyBorder="1"/>
    <xf numFmtId="0" fontId="2" fillId="0" borderId="0" xfId="0" applyFont="1" applyBorder="1"/>
    <xf numFmtId="0" fontId="2" fillId="0" borderId="25" xfId="0" applyFont="1" applyBorder="1"/>
    <xf numFmtId="0" fontId="3" fillId="0" borderId="0" xfId="0" applyFont="1" applyBorder="1"/>
    <xf numFmtId="3" fontId="0" fillId="0" borderId="0" xfId="0" applyNumberFormat="1"/>
    <xf numFmtId="167" fontId="0" fillId="0" borderId="0" xfId="1" applyNumberFormat="1" applyFont="1" applyFill="1" applyBorder="1"/>
  </cellXfs>
  <cellStyles count="32">
    <cellStyle name="Comma" xfId="1" builtinId="3"/>
    <cellStyle name="Normal" xfId="0" builtinId="0"/>
    <cellStyle name="RISKblandrEdge" xfId="2"/>
    <cellStyle name="RISKblCorner" xfId="3"/>
    <cellStyle name="RISKbottomEdge" xfId="4"/>
    <cellStyle name="RISKbrCorner" xfId="5"/>
    <cellStyle name="RISKdarkBoxed" xfId="6"/>
    <cellStyle name="RISKdarkShade" xfId="7"/>
    <cellStyle name="RISKdbottomEdge" xfId="8"/>
    <cellStyle name="RISKdrightEdge" xfId="9"/>
    <cellStyle name="RISKdurationTime" xfId="10"/>
    <cellStyle name="RISKinNumber" xfId="11"/>
    <cellStyle name="RISKlandrEdge" xfId="12"/>
    <cellStyle name="RISKleftEdge" xfId="13"/>
    <cellStyle name="RISKlightBoxed" xfId="14"/>
    <cellStyle name="RISKltandbEdge" xfId="15"/>
    <cellStyle name="RISKnormBoxed" xfId="16"/>
    <cellStyle name="RISKnormCenter" xfId="17"/>
    <cellStyle name="RISKnormHeading" xfId="18"/>
    <cellStyle name="RISKnormItal" xfId="19"/>
    <cellStyle name="RISKnormLabel" xfId="20"/>
    <cellStyle name="RISKnormShade" xfId="21"/>
    <cellStyle name="RISKnormTitle" xfId="22"/>
    <cellStyle name="RISKoutNumber" xfId="23"/>
    <cellStyle name="RISKrightEdge" xfId="24"/>
    <cellStyle name="RISKrtandbEdge" xfId="25"/>
    <cellStyle name="RISKssTime" xfId="26"/>
    <cellStyle name="RISKtandbEdge" xfId="27"/>
    <cellStyle name="RISKtlandrEdge" xfId="28"/>
    <cellStyle name="RISKtlCorner" xfId="29"/>
    <cellStyle name="RISKtopEdge" xfId="30"/>
    <cellStyle name="RISKtrCorner" xfId="3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sheet1.xml><?xml version="1.0" encoding="utf-8"?>
<worksheet xmlns="http://schemas.openxmlformats.org/spreadsheetml/2006/main" xmlns:r="http://schemas.openxmlformats.org/officeDocument/2006/relationships">
  <sheetPr codeName="Sheet2"/>
  <dimension ref="A1:K43"/>
  <sheetViews>
    <sheetView tabSelected="1" workbookViewId="0">
      <selection activeCell="E38" sqref="E38"/>
    </sheetView>
  </sheetViews>
  <sheetFormatPr defaultRowHeight="12.75"/>
  <cols>
    <col min="1" max="1" width="26.7109375" customWidth="1"/>
    <col min="2" max="2" width="11.85546875" customWidth="1"/>
    <col min="4" max="4" width="10" customWidth="1"/>
    <col min="5" max="5" width="23.42578125" customWidth="1"/>
  </cols>
  <sheetData>
    <row r="1" spans="1:5">
      <c r="A1" s="1" t="s">
        <v>55</v>
      </c>
    </row>
    <row r="2" spans="1:5">
      <c r="A2" s="5"/>
    </row>
    <row r="3" spans="1:5">
      <c r="A3" s="5"/>
    </row>
    <row r="4" spans="1:5" ht="13.5" thickBot="1">
      <c r="A4" s="5" t="s">
        <v>0</v>
      </c>
    </row>
    <row r="5" spans="1:5">
      <c r="A5" s="13" t="s">
        <v>23</v>
      </c>
      <c r="B5" s="14"/>
      <c r="C5" s="14"/>
      <c r="D5" s="15" t="s">
        <v>1</v>
      </c>
      <c r="E5" s="16"/>
    </row>
    <row r="6" spans="1:5" ht="13.5" thickBot="1">
      <c r="A6" s="17" t="s">
        <v>2</v>
      </c>
      <c r="B6" s="18"/>
      <c r="C6" s="18"/>
      <c r="D6" s="32" t="s">
        <v>49</v>
      </c>
      <c r="E6" s="19"/>
    </row>
    <row r="7" spans="1:5">
      <c r="A7" s="17" t="s">
        <v>3</v>
      </c>
      <c r="B7" s="6">
        <v>2.2999999999999998</v>
      </c>
      <c r="C7" s="18"/>
      <c r="D7" s="18" t="s">
        <v>3</v>
      </c>
      <c r="E7" s="20">
        <v>100</v>
      </c>
    </row>
    <row r="8" spans="1:5" ht="13.5" thickBot="1">
      <c r="A8" s="17" t="s">
        <v>24</v>
      </c>
      <c r="B8" s="7">
        <v>0.5</v>
      </c>
      <c r="C8" s="18"/>
      <c r="D8" s="18" t="s">
        <v>24</v>
      </c>
      <c r="E8" s="21">
        <v>10</v>
      </c>
    </row>
    <row r="9" spans="1:5">
      <c r="A9" s="17"/>
      <c r="B9" s="18"/>
      <c r="C9" s="18"/>
      <c r="D9" s="18"/>
      <c r="E9" s="19"/>
    </row>
    <row r="10" spans="1:5">
      <c r="A10" s="22" t="s">
        <v>4</v>
      </c>
      <c r="B10" s="18"/>
      <c r="C10" s="18"/>
      <c r="D10" s="34" t="s">
        <v>53</v>
      </c>
      <c r="E10" s="19"/>
    </row>
    <row r="11" spans="1:5" ht="13.5" thickBot="1">
      <c r="A11" s="33" t="s">
        <v>51</v>
      </c>
      <c r="B11" s="18"/>
      <c r="C11" s="18"/>
      <c r="D11" s="32" t="s">
        <v>50</v>
      </c>
      <c r="E11" s="19"/>
    </row>
    <row r="12" spans="1:5" ht="13.5" thickBot="1">
      <c r="A12" s="17" t="s">
        <v>3</v>
      </c>
      <c r="B12" s="6">
        <v>7.8</v>
      </c>
      <c r="C12" s="18"/>
      <c r="D12" s="18" t="s">
        <v>25</v>
      </c>
      <c r="E12" s="24">
        <v>0</v>
      </c>
    </row>
    <row r="13" spans="1:5" ht="13.5" thickBot="1">
      <c r="A13" s="17" t="s">
        <v>24</v>
      </c>
      <c r="B13" s="7">
        <v>0.6</v>
      </c>
      <c r="C13" s="18"/>
      <c r="D13" s="18" t="s">
        <v>26</v>
      </c>
      <c r="E13" s="25">
        <v>0.03</v>
      </c>
    </row>
    <row r="14" spans="1:5">
      <c r="A14" s="17"/>
      <c r="B14" s="18"/>
      <c r="C14" s="18"/>
      <c r="D14" s="18" t="s">
        <v>27</v>
      </c>
      <c r="E14" s="24">
        <v>0.1</v>
      </c>
    </row>
    <row r="15" spans="1:5">
      <c r="A15" s="22" t="s">
        <v>5</v>
      </c>
      <c r="B15" s="18"/>
      <c r="C15" s="18"/>
      <c r="D15" s="18"/>
      <c r="E15" s="19"/>
    </row>
    <row r="16" spans="1:5" ht="13.5" thickBot="1">
      <c r="A16" s="17" t="s">
        <v>7</v>
      </c>
      <c r="B16" s="18"/>
      <c r="C16" s="18"/>
      <c r="D16" s="23" t="s">
        <v>6</v>
      </c>
      <c r="E16" s="19"/>
    </row>
    <row r="17" spans="1:11" ht="13.5" thickBot="1">
      <c r="A17" s="17" t="s">
        <v>3</v>
      </c>
      <c r="B17" s="8">
        <v>1.05</v>
      </c>
      <c r="C17" s="18"/>
      <c r="D17" s="32" t="s">
        <v>8</v>
      </c>
      <c r="E17" s="19"/>
    </row>
    <row r="18" spans="1:11" ht="14.25" thickTop="1" thickBot="1">
      <c r="A18" s="17" t="s">
        <v>24</v>
      </c>
      <c r="B18" s="9">
        <v>1.4999999999999999E-2</v>
      </c>
      <c r="C18" s="18"/>
      <c r="D18" s="18"/>
      <c r="E18" s="26">
        <v>0</v>
      </c>
    </row>
    <row r="19" spans="1:11">
      <c r="A19" s="17"/>
      <c r="B19" s="18"/>
      <c r="C19" s="18"/>
      <c r="D19" s="18"/>
      <c r="E19" s="19"/>
    </row>
    <row r="20" spans="1:11" ht="13.5" thickBot="1">
      <c r="A20" s="22" t="s">
        <v>21</v>
      </c>
      <c r="B20" s="18"/>
      <c r="C20" s="18"/>
      <c r="D20" s="23" t="s">
        <v>10</v>
      </c>
      <c r="E20" s="19"/>
    </row>
    <row r="21" spans="1:11" ht="13.5" thickBot="1">
      <c r="A21" s="33" t="s">
        <v>52</v>
      </c>
      <c r="B21" s="10">
        <v>11.8</v>
      </c>
      <c r="C21" s="18"/>
      <c r="D21" s="18"/>
      <c r="E21" s="27">
        <v>0.5</v>
      </c>
    </row>
    <row r="22" spans="1:11" ht="13.5" thickBot="1">
      <c r="A22" s="17"/>
      <c r="B22" s="18"/>
      <c r="C22" s="18"/>
      <c r="D22" s="18"/>
      <c r="E22" s="19"/>
    </row>
    <row r="23" spans="1:11" ht="13.5" thickBot="1">
      <c r="A23" s="28" t="s">
        <v>9</v>
      </c>
      <c r="B23" s="29">
        <v>0.1</v>
      </c>
      <c r="C23" s="30"/>
      <c r="D23" s="30"/>
      <c r="E23" s="31"/>
    </row>
    <row r="26" spans="1:11">
      <c r="A26" s="5" t="s">
        <v>28</v>
      </c>
    </row>
    <row r="27" spans="1:11">
      <c r="B27">
        <v>1</v>
      </c>
      <c r="C27">
        <v>2</v>
      </c>
      <c r="D27">
        <v>3</v>
      </c>
      <c r="E27">
        <v>4</v>
      </c>
      <c r="F27">
        <v>5</v>
      </c>
      <c r="G27">
        <v>6</v>
      </c>
      <c r="H27">
        <v>7</v>
      </c>
      <c r="I27">
        <v>8</v>
      </c>
      <c r="J27">
        <v>9</v>
      </c>
      <c r="K27">
        <v>10</v>
      </c>
    </row>
    <row r="28" spans="1:11">
      <c r="A28" t="s">
        <v>5</v>
      </c>
      <c r="B28" s="2" t="s">
        <v>29</v>
      </c>
      <c r="C28" s="3">
        <f>$B$17</f>
        <v>1.05</v>
      </c>
      <c r="D28" s="3">
        <f t="shared" ref="D28:K28" si="0">$B$17</f>
        <v>1.05</v>
      </c>
      <c r="E28" s="3">
        <f t="shared" si="0"/>
        <v>1.05</v>
      </c>
      <c r="F28" s="3">
        <f t="shared" si="0"/>
        <v>1.05</v>
      </c>
      <c r="G28" s="3">
        <f t="shared" si="0"/>
        <v>1.05</v>
      </c>
      <c r="H28" s="3">
        <f t="shared" si="0"/>
        <v>1.05</v>
      </c>
      <c r="I28" s="3">
        <f t="shared" si="0"/>
        <v>1.05</v>
      </c>
      <c r="J28" s="3">
        <f t="shared" si="0"/>
        <v>1.05</v>
      </c>
      <c r="K28" s="3">
        <f t="shared" si="0"/>
        <v>1.05</v>
      </c>
    </row>
    <row r="29" spans="1:11">
      <c r="A29" t="s">
        <v>11</v>
      </c>
      <c r="B29" s="11">
        <v>100</v>
      </c>
      <c r="C29" s="11">
        <f>B30+$E$18*$E$8</f>
        <v>100</v>
      </c>
      <c r="D29" s="11">
        <f t="shared" ref="D29:K29" si="1">C30+$E$18*$E$8</f>
        <v>103</v>
      </c>
      <c r="E29" s="11">
        <f t="shared" si="1"/>
        <v>106.09</v>
      </c>
      <c r="F29" s="11">
        <f t="shared" si="1"/>
        <v>109.2727</v>
      </c>
      <c r="G29" s="11">
        <f t="shared" si="1"/>
        <v>112.550881</v>
      </c>
      <c r="H29" s="11">
        <f t="shared" si="1"/>
        <v>115.92740743</v>
      </c>
      <c r="I29" s="11">
        <f t="shared" si="1"/>
        <v>119.4052296529</v>
      </c>
      <c r="J29" s="11">
        <f t="shared" si="1"/>
        <v>122.987386542487</v>
      </c>
      <c r="K29" s="11">
        <f t="shared" si="1"/>
        <v>126.67700813876162</v>
      </c>
    </row>
    <row r="30" spans="1:11">
      <c r="A30" t="s">
        <v>12</v>
      </c>
      <c r="B30" s="11">
        <f>$E$7</f>
        <v>100</v>
      </c>
      <c r="C30" s="11">
        <f>B30*(1+$E$13)</f>
        <v>103</v>
      </c>
      <c r="D30" s="11">
        <f t="shared" ref="D30:K30" si="2">C30*(1+$E$13)</f>
        <v>106.09</v>
      </c>
      <c r="E30" s="11">
        <f t="shared" si="2"/>
        <v>109.2727</v>
      </c>
      <c r="F30" s="11">
        <f t="shared" si="2"/>
        <v>112.550881</v>
      </c>
      <c r="G30" s="11">
        <f t="shared" si="2"/>
        <v>115.92740743</v>
      </c>
      <c r="H30" s="11">
        <f t="shared" si="2"/>
        <v>119.4052296529</v>
      </c>
      <c r="I30" s="11">
        <f t="shared" si="2"/>
        <v>122.987386542487</v>
      </c>
      <c r="J30" s="11">
        <f t="shared" si="2"/>
        <v>126.67700813876162</v>
      </c>
      <c r="K30" s="11">
        <f t="shared" si="2"/>
        <v>130.47731838292447</v>
      </c>
    </row>
    <row r="31" spans="1:11">
      <c r="A31" t="s">
        <v>13</v>
      </c>
      <c r="B31" s="11">
        <f>$B$12</f>
        <v>7.8</v>
      </c>
      <c r="C31" s="11">
        <f>B31*C28</f>
        <v>8.19</v>
      </c>
      <c r="D31" s="11">
        <f t="shared" ref="D31:K31" si="3">C31*D28</f>
        <v>8.599499999999999</v>
      </c>
      <c r="E31" s="11">
        <f t="shared" si="3"/>
        <v>9.0294749999999997</v>
      </c>
      <c r="F31" s="11">
        <f t="shared" si="3"/>
        <v>9.4809487499999996</v>
      </c>
      <c r="G31" s="11">
        <f t="shared" si="3"/>
        <v>9.9549961875000008</v>
      </c>
      <c r="H31" s="11">
        <f t="shared" si="3"/>
        <v>10.452745996875001</v>
      </c>
      <c r="I31" s="11">
        <f t="shared" si="3"/>
        <v>10.975383296718752</v>
      </c>
      <c r="J31" s="11">
        <f t="shared" si="3"/>
        <v>11.52415246155469</v>
      </c>
      <c r="K31" s="11">
        <f t="shared" si="3"/>
        <v>12.100360084632426</v>
      </c>
    </row>
    <row r="32" spans="1:11">
      <c r="A32" t="s">
        <v>22</v>
      </c>
      <c r="B32" s="11">
        <f>B21</f>
        <v>11.8</v>
      </c>
      <c r="C32" s="11">
        <f t="shared" ref="C32:K32" si="4">B32*C28</f>
        <v>12.39</v>
      </c>
      <c r="D32" s="11">
        <f t="shared" si="4"/>
        <v>13.009500000000001</v>
      </c>
      <c r="E32" s="11">
        <f t="shared" si="4"/>
        <v>13.659975000000001</v>
      </c>
      <c r="F32" s="11">
        <f t="shared" si="4"/>
        <v>14.342973750000002</v>
      </c>
      <c r="G32" s="11">
        <f t="shared" si="4"/>
        <v>15.060122437500002</v>
      </c>
      <c r="H32" s="11">
        <f t="shared" si="4"/>
        <v>15.813128559375002</v>
      </c>
      <c r="I32" s="11">
        <f t="shared" si="4"/>
        <v>16.603784987343754</v>
      </c>
      <c r="J32" s="11">
        <f t="shared" si="4"/>
        <v>17.433974236710942</v>
      </c>
      <c r="K32" s="11">
        <f t="shared" si="4"/>
        <v>18.305672948546491</v>
      </c>
    </row>
    <row r="33" spans="1:11">
      <c r="B33" s="11"/>
      <c r="C33" s="11"/>
      <c r="D33" s="11"/>
      <c r="E33" s="11"/>
      <c r="F33" s="11"/>
      <c r="G33" s="11"/>
      <c r="H33" s="11"/>
      <c r="I33" s="11"/>
      <c r="J33" s="11"/>
      <c r="K33" s="11"/>
    </row>
    <row r="34" spans="1:11">
      <c r="A34" t="s">
        <v>14</v>
      </c>
      <c r="B34" s="11">
        <f>B29*B31</f>
        <v>780</v>
      </c>
      <c r="C34" s="11">
        <f t="shared" ref="C34:K34" si="5">C29*C31</f>
        <v>819</v>
      </c>
      <c r="D34" s="11">
        <f t="shared" si="5"/>
        <v>885.74849999999992</v>
      </c>
      <c r="E34" s="11">
        <f t="shared" si="5"/>
        <v>957.93700275000003</v>
      </c>
      <c r="F34" s="11">
        <f t="shared" si="5"/>
        <v>1036.0088684741249</v>
      </c>
      <c r="G34" s="11">
        <f t="shared" si="5"/>
        <v>1120.4435912547663</v>
      </c>
      <c r="H34" s="11">
        <f t="shared" si="5"/>
        <v>1211.7597439420297</v>
      </c>
      <c r="I34" s="11">
        <f t="shared" si="5"/>
        <v>1310.5181630733052</v>
      </c>
      <c r="J34" s="11">
        <f t="shared" si="5"/>
        <v>1417.3253933637798</v>
      </c>
      <c r="K34" s="11">
        <f t="shared" si="5"/>
        <v>1532.837412922928</v>
      </c>
    </row>
    <row r="35" spans="1:11">
      <c r="A35" t="s">
        <v>15</v>
      </c>
      <c r="B35" s="11">
        <f>IF(B29&lt;B30,B32*B29,B32*(B30+(1-$E$21)*(B29-B30)))</f>
        <v>1180</v>
      </c>
      <c r="C35" s="11">
        <f t="shared" ref="C35:K35" si="6">IF(C29&lt;C30,C32*C29,C32*(C30+(1-$E$21)*(C29-C30)))</f>
        <v>1239</v>
      </c>
      <c r="D35" s="11">
        <f t="shared" si="6"/>
        <v>1339.9785000000002</v>
      </c>
      <c r="E35" s="11">
        <f t="shared" si="6"/>
        <v>1449.1867477500002</v>
      </c>
      <c r="F35" s="11">
        <f t="shared" si="6"/>
        <v>1567.2954676916252</v>
      </c>
      <c r="G35" s="11">
        <f t="shared" si="6"/>
        <v>1695.0300483084927</v>
      </c>
      <c r="H35" s="11">
        <f t="shared" si="6"/>
        <v>1833.1749972456348</v>
      </c>
      <c r="I35" s="11">
        <f t="shared" si="6"/>
        <v>1982.5787595211543</v>
      </c>
      <c r="J35" s="11">
        <f t="shared" si="6"/>
        <v>2144.1589284221282</v>
      </c>
      <c r="K35" s="11">
        <f t="shared" si="6"/>
        <v>2318.9078810885321</v>
      </c>
    </row>
    <row r="36" spans="1:11">
      <c r="B36" s="11"/>
      <c r="C36" s="11"/>
      <c r="D36" s="11"/>
      <c r="E36" s="11"/>
      <c r="F36" s="11"/>
      <c r="G36" s="11"/>
      <c r="H36" s="11"/>
      <c r="I36" s="11"/>
      <c r="J36" s="11"/>
      <c r="K36" s="11"/>
    </row>
    <row r="37" spans="1:11">
      <c r="A37" t="s">
        <v>16</v>
      </c>
      <c r="B37" s="35">
        <f>B7*1000</f>
        <v>2300</v>
      </c>
      <c r="C37" s="11"/>
      <c r="D37" s="11"/>
      <c r="E37" s="11"/>
      <c r="F37" s="11"/>
      <c r="G37" s="11"/>
      <c r="H37" s="11"/>
      <c r="I37" s="11"/>
      <c r="J37" s="11"/>
      <c r="K37" s="11"/>
    </row>
    <row r="38" spans="1:11">
      <c r="B38" s="11"/>
      <c r="C38" s="11"/>
      <c r="D38" s="11"/>
      <c r="E38" s="11"/>
      <c r="F38" s="11"/>
      <c r="G38" s="11"/>
      <c r="H38" s="11"/>
      <c r="I38" s="11"/>
      <c r="J38" s="11"/>
      <c r="K38" s="11"/>
    </row>
    <row r="39" spans="1:11">
      <c r="A39" t="s">
        <v>17</v>
      </c>
      <c r="B39" s="11"/>
      <c r="C39" s="11"/>
      <c r="D39" s="11"/>
      <c r="E39" s="11"/>
      <c r="F39" s="11"/>
      <c r="G39" s="11"/>
      <c r="H39" s="11"/>
      <c r="I39" s="11"/>
      <c r="J39" s="11"/>
      <c r="K39" s="11"/>
    </row>
    <row r="40" spans="1:11">
      <c r="A40" s="4" t="s">
        <v>18</v>
      </c>
      <c r="B40" s="35">
        <f>NPV(B23,B34:K34)</f>
        <v>6406.7016751379615</v>
      </c>
      <c r="C40" s="11"/>
      <c r="D40" s="11"/>
      <c r="E40" s="11"/>
      <c r="F40" s="11"/>
      <c r="G40" s="11"/>
      <c r="H40" s="11"/>
      <c r="I40" s="11"/>
      <c r="J40" s="11"/>
      <c r="K40" s="11"/>
    </row>
    <row r="41" spans="1:11">
      <c r="A41" s="4" t="s">
        <v>19</v>
      </c>
      <c r="B41" s="35">
        <f>NPV(B23,B35:K35)</f>
        <v>9692.1897136702501</v>
      </c>
      <c r="C41" s="11"/>
      <c r="D41" s="11"/>
      <c r="E41" s="11"/>
      <c r="F41" s="11"/>
      <c r="G41" s="11"/>
      <c r="H41" s="11"/>
      <c r="I41" s="11"/>
      <c r="J41" s="11"/>
      <c r="K41" s="11"/>
    </row>
    <row r="42" spans="1:11">
      <c r="B42" s="35"/>
      <c r="C42" s="11"/>
      <c r="D42" s="11"/>
      <c r="E42" s="11"/>
      <c r="F42" s="11"/>
      <c r="G42" s="11"/>
      <c r="H42" s="11"/>
      <c r="I42" s="11"/>
      <c r="J42" s="11"/>
      <c r="K42" s="11"/>
    </row>
    <row r="43" spans="1:11">
      <c r="A43" t="s">
        <v>20</v>
      </c>
      <c r="B43" s="36">
        <f>B41-B37-B40</f>
        <v>985.48803853228856</v>
      </c>
      <c r="C43" s="11"/>
      <c r="D43" s="11"/>
      <c r="E43" s="11"/>
      <c r="F43" s="11"/>
      <c r="G43" s="11"/>
      <c r="H43" s="11"/>
      <c r="I43" s="11"/>
      <c r="J43" s="11"/>
      <c r="K43" s="1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sheetPr codeName="Sheet4"/>
  <dimension ref="A1:C31"/>
  <sheetViews>
    <sheetView workbookViewId="0"/>
  </sheetViews>
  <sheetFormatPr defaultRowHeight="12.75"/>
  <cols>
    <col min="1" max="2" width="36.7109375" customWidth="1"/>
  </cols>
  <sheetData>
    <row r="1" spans="1:3">
      <c r="A1" s="5" t="s">
        <v>30</v>
      </c>
    </row>
    <row r="3" spans="1:3">
      <c r="A3" t="s">
        <v>31</v>
      </c>
      <c r="B3" t="s">
        <v>32</v>
      </c>
      <c r="C3">
        <v>0</v>
      </c>
    </row>
    <row r="4" spans="1:3">
      <c r="A4" t="s">
        <v>33</v>
      </c>
    </row>
    <row r="5" spans="1:3">
      <c r="A5" t="s">
        <v>34</v>
      </c>
    </row>
    <row r="7" spans="1:3">
      <c r="A7" s="5" t="s">
        <v>35</v>
      </c>
      <c r="B7" t="s">
        <v>36</v>
      </c>
    </row>
    <row r="8" spans="1:3">
      <c r="B8">
        <v>2</v>
      </c>
    </row>
    <row r="10" spans="1:3">
      <c r="A10" t="s">
        <v>37</v>
      </c>
    </row>
    <row r="11" spans="1:3">
      <c r="A11" t="e">
        <f>CB_DATA_!#REF!</f>
        <v>#REF!</v>
      </c>
      <c r="B11" t="e">
        <f>#REF!</f>
        <v>#REF!</v>
      </c>
    </row>
    <row r="13" spans="1:3">
      <c r="A13" t="s">
        <v>38</v>
      </c>
    </row>
    <row r="14" spans="1:3">
      <c r="A14" t="s">
        <v>42</v>
      </c>
      <c r="B14" t="s">
        <v>46</v>
      </c>
    </row>
    <row r="16" spans="1:3">
      <c r="A16" t="s">
        <v>39</v>
      </c>
    </row>
    <row r="17" spans="1:2">
      <c r="B17">
        <v>2</v>
      </c>
    </row>
    <row r="19" spans="1:2">
      <c r="A19" t="s">
        <v>40</v>
      </c>
    </row>
    <row r="20" spans="1:2">
      <c r="A20">
        <v>28</v>
      </c>
      <c r="B20">
        <v>31</v>
      </c>
    </row>
    <row r="25" spans="1:2">
      <c r="A25" s="5" t="s">
        <v>41</v>
      </c>
    </row>
    <row r="26" spans="1:2">
      <c r="A26" s="12" t="s">
        <v>43</v>
      </c>
      <c r="B26" s="12" t="s">
        <v>43</v>
      </c>
    </row>
    <row r="27" spans="1:2">
      <c r="A27" t="s">
        <v>44</v>
      </c>
      <c r="B27" t="s">
        <v>47</v>
      </c>
    </row>
    <row r="28" spans="1:2">
      <c r="A28" s="12" t="s">
        <v>45</v>
      </c>
      <c r="B28" s="12" t="s">
        <v>45</v>
      </c>
    </row>
    <row r="29" spans="1:2">
      <c r="B29" s="12" t="s">
        <v>48</v>
      </c>
    </row>
    <row r="30" spans="1:2">
      <c r="B30" t="s">
        <v>54</v>
      </c>
    </row>
    <row r="31" spans="1:2">
      <c r="B31" s="12"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Deterministic Model</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 Albright</dc:creator>
  <cp:keywords/>
  <dc:description/>
  <cp:lastModifiedBy>Robert.Shumsky</cp:lastModifiedBy>
  <cp:lastPrinted>2000-11-21T13:34:54Z</cp:lastPrinted>
  <dcterms:created xsi:type="dcterms:W3CDTF">1997-08-23T20:07:22Z</dcterms:created>
  <dcterms:modified xsi:type="dcterms:W3CDTF">2007-10-20T17:52:23Z</dcterms:modified>
</cp:coreProperties>
</file>